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Z:\MEUS DOCUMENTOS\CONVITES E CONTRATOS\DISPENSAS.LICITAÇÕES.CONTRATOS.2025\19.2025. Disp.172025 Troca do Telhado\Docs. para publicação\"/>
    </mc:Choice>
  </mc:AlternateContent>
  <xr:revisionPtr revIDLastSave="0" documentId="13_ncr:1_{D2442C47-2627-470E-A32A-A704B12991EB}" xr6:coauthVersionLast="47" xr6:coauthVersionMax="47" xr10:uidLastSave="{00000000-0000-0000-0000-000000000000}"/>
  <bookViews>
    <workbookView xWindow="-120" yWindow="-120" windowWidth="29040" windowHeight="15720" tabRatio="500" activeTab="4" xr2:uid="{00000000-000D-0000-FFFF-FFFF00000000}"/>
  </bookViews>
  <sheets>
    <sheet name="PLANILHA" sheetId="1" r:id="rId1"/>
    <sheet name="MEMORIA DE CÁLCULO" sheetId="2" r:id="rId2"/>
    <sheet name="BDI" sheetId="3" r:id="rId3"/>
    <sheet name="CRONOGRAMA" sheetId="4" r:id="rId4"/>
    <sheet name="FONTE CDHU " sheetId="5" r:id="rId5"/>
  </sheets>
  <externalReferences>
    <externalReference r:id="rId6"/>
  </externalReferences>
  <definedNames>
    <definedName name="_xlnm.Print_Area" localSheetId="2">BDI!$A$1:$C$30</definedName>
    <definedName name="_xlnm.Print_Area" localSheetId="3">CRONOGRAMA!$A$1:$E$28</definedName>
    <definedName name="_xlnm.Print_Area" localSheetId="1">'MEMORIA DE CÁLCULO'!$A$1:$F$66</definedName>
    <definedName name="_xlnm.Print_Area" localSheetId="0">PLANILHA!$A$1:$I$66</definedName>
    <definedName name="_xlnm.Print_Titles" localSheetId="3">CRONOGRAMA!$A:$C</definedName>
    <definedName name="_xlnm.Print_Titles" localSheetId="1">'MEMORIA DE CÁLCULO'!$1:$8</definedName>
    <definedName name="_xlnm.Print_Titles" localSheetId="0">PLANILHA!$1:$8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4" i="2" l="1"/>
  <c r="B29" i="3"/>
  <c r="C26" i="4"/>
  <c r="C25" i="4"/>
  <c r="E63" i="2"/>
  <c r="B20" i="2"/>
  <c r="A20" i="2"/>
  <c r="E21" i="1"/>
  <c r="D21" i="1"/>
  <c r="D20" i="2" s="1"/>
  <c r="C21" i="1"/>
  <c r="C20" i="2" s="1"/>
  <c r="F43" i="2"/>
  <c r="E44" i="1" s="1"/>
  <c r="B43" i="2"/>
  <c r="D44" i="1"/>
  <c r="D43" i="2" s="1"/>
  <c r="C44" i="1"/>
  <c r="C43" i="2" s="1"/>
  <c r="A43" i="2"/>
  <c r="F44" i="2"/>
  <c r="G4131" i="5"/>
  <c r="A19" i="4"/>
  <c r="B12" i="4"/>
  <c r="B10" i="4"/>
  <c r="B8" i="4"/>
  <c r="E7" i="4"/>
  <c r="G7" i="4" s="1"/>
  <c r="I7" i="4" s="1"/>
  <c r="B6" i="4"/>
  <c r="B4" i="4"/>
  <c r="B2" i="4"/>
  <c r="B28" i="3"/>
  <c r="C15" i="3"/>
  <c r="D56" i="2"/>
  <c r="A56" i="2"/>
  <c r="B54" i="2"/>
  <c r="A54" i="2"/>
  <c r="B53" i="2"/>
  <c r="A53" i="2"/>
  <c r="D52" i="2"/>
  <c r="C52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2" i="2"/>
  <c r="A42" i="2"/>
  <c r="B41" i="2"/>
  <c r="A41" i="2"/>
  <c r="B40" i="2"/>
  <c r="A40" i="2"/>
  <c r="B39" i="2"/>
  <c r="A39" i="2"/>
  <c r="B38" i="2"/>
  <c r="A38" i="2"/>
  <c r="D37" i="2"/>
  <c r="C37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D29" i="2"/>
  <c r="C29" i="2"/>
  <c r="B29" i="2"/>
  <c r="A29" i="2"/>
  <c r="D28" i="2"/>
  <c r="C28" i="2"/>
  <c r="B28" i="2"/>
  <c r="A28" i="2"/>
  <c r="B27" i="2"/>
  <c r="A27" i="2"/>
  <c r="B26" i="2"/>
  <c r="A26" i="2"/>
  <c r="F25" i="2"/>
  <c r="B25" i="2"/>
  <c r="A25" i="2"/>
  <c r="B24" i="2"/>
  <c r="A24" i="2"/>
  <c r="B23" i="2"/>
  <c r="A23" i="2"/>
  <c r="D22" i="2"/>
  <c r="C22" i="2"/>
  <c r="B22" i="2"/>
  <c r="A22" i="2"/>
  <c r="B21" i="2"/>
  <c r="A21" i="2"/>
  <c r="B19" i="2"/>
  <c r="A19" i="2"/>
  <c r="B18" i="2"/>
  <c r="A18" i="2"/>
  <c r="B17" i="2"/>
  <c r="A17" i="2"/>
  <c r="B16" i="2"/>
  <c r="A16" i="2"/>
  <c r="D15" i="2"/>
  <c r="C15" i="2"/>
  <c r="B15" i="2"/>
  <c r="A15" i="2"/>
  <c r="D14" i="2"/>
  <c r="C14" i="2"/>
  <c r="B14" i="2"/>
  <c r="A14" i="2"/>
  <c r="B13" i="2"/>
  <c r="A13" i="2"/>
  <c r="F12" i="2"/>
  <c r="B12" i="2"/>
  <c r="A12" i="2"/>
  <c r="F11" i="2"/>
  <c r="B11" i="2"/>
  <c r="A11" i="2"/>
  <c r="D10" i="2"/>
  <c r="C10" i="2"/>
  <c r="B10" i="2"/>
  <c r="A10" i="2"/>
  <c r="B9" i="2"/>
  <c r="A9" i="2"/>
  <c r="F8" i="2"/>
  <c r="B6" i="2"/>
  <c r="B5" i="2"/>
  <c r="B4" i="2"/>
  <c r="B3" i="2"/>
  <c r="E55" i="1"/>
  <c r="D55" i="1"/>
  <c r="D54" i="2" s="1"/>
  <c r="C55" i="1"/>
  <c r="C54" i="2" s="1"/>
  <c r="E54" i="1"/>
  <c r="D54" i="1"/>
  <c r="D53" i="2" s="1"/>
  <c r="C54" i="1"/>
  <c r="C53" i="2" s="1"/>
  <c r="E52" i="1"/>
  <c r="D52" i="1"/>
  <c r="D51" i="2" s="1"/>
  <c r="C52" i="1"/>
  <c r="C51" i="2" s="1"/>
  <c r="E51" i="1"/>
  <c r="D51" i="1"/>
  <c r="D50" i="2" s="1"/>
  <c r="C51" i="1"/>
  <c r="C50" i="2" s="1"/>
  <c r="E50" i="1"/>
  <c r="D50" i="1"/>
  <c r="D49" i="2" s="1"/>
  <c r="C50" i="1"/>
  <c r="C49" i="2" s="1"/>
  <c r="E49" i="1"/>
  <c r="D49" i="1"/>
  <c r="D48" i="2" s="1"/>
  <c r="C49" i="1"/>
  <c r="C48" i="2" s="1"/>
  <c r="E48" i="1"/>
  <c r="D48" i="1"/>
  <c r="D47" i="2" s="1"/>
  <c r="C48" i="1"/>
  <c r="C47" i="2" s="1"/>
  <c r="E47" i="1"/>
  <c r="D47" i="1"/>
  <c r="D46" i="2" s="1"/>
  <c r="C47" i="1"/>
  <c r="C46" i="2" s="1"/>
  <c r="E46" i="1"/>
  <c r="D46" i="1"/>
  <c r="D45" i="2" s="1"/>
  <c r="C46" i="1"/>
  <c r="C45" i="2" s="1"/>
  <c r="E45" i="1"/>
  <c r="D45" i="1"/>
  <c r="D44" i="2" s="1"/>
  <c r="C45" i="1"/>
  <c r="C44" i="2" s="1"/>
  <c r="E43" i="1"/>
  <c r="D43" i="1"/>
  <c r="D42" i="2" s="1"/>
  <c r="C43" i="1"/>
  <c r="C42" i="2" s="1"/>
  <c r="E42" i="1"/>
  <c r="D42" i="1"/>
  <c r="D41" i="2" s="1"/>
  <c r="C42" i="1"/>
  <c r="C41" i="2" s="1"/>
  <c r="E41" i="1"/>
  <c r="D41" i="1"/>
  <c r="D40" i="2" s="1"/>
  <c r="C41" i="1"/>
  <c r="C40" i="2" s="1"/>
  <c r="E40" i="1"/>
  <c r="D40" i="1"/>
  <c r="D39" i="2" s="1"/>
  <c r="C40" i="1"/>
  <c r="C39" i="2" s="1"/>
  <c r="E39" i="1"/>
  <c r="D39" i="1"/>
  <c r="D38" i="2" s="1"/>
  <c r="C39" i="1"/>
  <c r="C38" i="2" s="1"/>
  <c r="E37" i="1"/>
  <c r="D37" i="1"/>
  <c r="D36" i="2" s="1"/>
  <c r="C37" i="1"/>
  <c r="C36" i="2" s="1"/>
  <c r="E36" i="1"/>
  <c r="D36" i="1"/>
  <c r="D35" i="2" s="1"/>
  <c r="C36" i="1"/>
  <c r="C35" i="2" s="1"/>
  <c r="E35" i="1"/>
  <c r="D35" i="1"/>
  <c r="D34" i="2" s="1"/>
  <c r="C35" i="1"/>
  <c r="C34" i="2" s="1"/>
  <c r="E34" i="1"/>
  <c r="D34" i="1"/>
  <c r="D33" i="2" s="1"/>
  <c r="C34" i="1"/>
  <c r="C33" i="2" s="1"/>
  <c r="E33" i="1"/>
  <c r="D33" i="1"/>
  <c r="D32" i="2" s="1"/>
  <c r="C33" i="1"/>
  <c r="C32" i="2" s="1"/>
  <c r="E32" i="1"/>
  <c r="D32" i="1"/>
  <c r="D31" i="2" s="1"/>
  <c r="C32" i="1"/>
  <c r="C31" i="2" s="1"/>
  <c r="E31" i="1"/>
  <c r="D31" i="1"/>
  <c r="D30" i="2" s="1"/>
  <c r="C31" i="1"/>
  <c r="C30" i="2" s="1"/>
  <c r="E28" i="1"/>
  <c r="D28" i="1"/>
  <c r="D27" i="2" s="1"/>
  <c r="C28" i="1"/>
  <c r="C27" i="2" s="1"/>
  <c r="E27" i="1"/>
  <c r="D27" i="1"/>
  <c r="D26" i="2" s="1"/>
  <c r="C27" i="1"/>
  <c r="C26" i="2" s="1"/>
  <c r="E26" i="1"/>
  <c r="D26" i="1"/>
  <c r="D25" i="2" s="1"/>
  <c r="C26" i="1"/>
  <c r="C25" i="2" s="1"/>
  <c r="E25" i="1"/>
  <c r="D25" i="1"/>
  <c r="D24" i="2" s="1"/>
  <c r="C25" i="1"/>
  <c r="C24" i="2" s="1"/>
  <c r="E24" i="1"/>
  <c r="D24" i="1"/>
  <c r="D23" i="2" s="1"/>
  <c r="C24" i="1"/>
  <c r="C23" i="2" s="1"/>
  <c r="E22" i="1"/>
  <c r="D22" i="1"/>
  <c r="D21" i="2" s="1"/>
  <c r="C22" i="1"/>
  <c r="C9" i="2" s="1"/>
  <c r="E20" i="1"/>
  <c r="D20" i="1"/>
  <c r="D19" i="2" s="1"/>
  <c r="C20" i="1"/>
  <c r="C19" i="2" s="1"/>
  <c r="E19" i="1"/>
  <c r="D19" i="1"/>
  <c r="D18" i="2" s="1"/>
  <c r="C19" i="1"/>
  <c r="C18" i="2" s="1"/>
  <c r="E18" i="1"/>
  <c r="D18" i="1"/>
  <c r="D17" i="2" s="1"/>
  <c r="C18" i="1"/>
  <c r="C17" i="2" s="1"/>
  <c r="E17" i="1"/>
  <c r="D17" i="1"/>
  <c r="D16" i="2" s="1"/>
  <c r="C17" i="1"/>
  <c r="C16" i="2" s="1"/>
  <c r="E15" i="1"/>
  <c r="E14" i="1"/>
  <c r="D14" i="1"/>
  <c r="D13" i="2" s="1"/>
  <c r="C14" i="1"/>
  <c r="C13" i="2" s="1"/>
  <c r="E13" i="1"/>
  <c r="D13" i="1"/>
  <c r="D12" i="2" s="1"/>
  <c r="C13" i="1"/>
  <c r="C12" i="2" s="1"/>
  <c r="E12" i="1"/>
  <c r="D12" i="1"/>
  <c r="D11" i="2" s="1"/>
  <c r="C12" i="1"/>
  <c r="C11" i="2" s="1"/>
  <c r="I49" i="1"/>
  <c r="D5" i="1"/>
  <c r="I21" i="1" l="1"/>
  <c r="I20" i="1"/>
  <c r="I32" i="1"/>
  <c r="I17" i="1"/>
  <c r="I27" i="1"/>
  <c r="I37" i="1"/>
  <c r="I24" i="1"/>
  <c r="I44" i="1"/>
  <c r="I14" i="1"/>
  <c r="I19" i="1"/>
  <c r="I31" i="1"/>
  <c r="I26" i="1"/>
  <c r="I12" i="1"/>
  <c r="I22" i="1"/>
  <c r="I18" i="1"/>
  <c r="I33" i="1"/>
  <c r="I36" i="1"/>
  <c r="I52" i="1"/>
  <c r="I28" i="1"/>
  <c r="I40" i="1"/>
  <c r="I46" i="1"/>
  <c r="I55" i="1"/>
  <c r="I42" i="1"/>
  <c r="I51" i="1"/>
  <c r="I39" i="1"/>
  <c r="I45" i="1"/>
  <c r="I54" i="1"/>
  <c r="I34" i="1"/>
  <c r="I41" i="1"/>
  <c r="I47" i="1"/>
  <c r="I50" i="1"/>
  <c r="I13" i="1"/>
  <c r="I25" i="1"/>
  <c r="I35" i="1"/>
  <c r="D9" i="2"/>
  <c r="I48" i="1"/>
  <c r="I15" i="1"/>
  <c r="I43" i="1"/>
  <c r="C21" i="2"/>
  <c r="I53" i="1" l="1"/>
  <c r="V53" i="1" s="1"/>
  <c r="I23" i="1"/>
  <c r="C8" i="4" s="1"/>
  <c r="I16" i="1"/>
  <c r="I38" i="1"/>
  <c r="V38" i="1" s="1"/>
  <c r="I30" i="1"/>
  <c r="I11" i="1"/>
  <c r="C12" i="4" l="1"/>
  <c r="I10" i="1"/>
  <c r="C6" i="4" s="1"/>
  <c r="D6" i="4" s="1"/>
  <c r="I29" i="1"/>
  <c r="C10" i="4" s="1"/>
  <c r="E9" i="4"/>
  <c r="D9" i="4" s="1"/>
  <c r="G9" i="4" s="1"/>
  <c r="I9" i="4" s="1"/>
  <c r="W53" i="1"/>
  <c r="E13" i="4" s="1"/>
  <c r="D13" i="4" s="1"/>
  <c r="G13" i="4" s="1"/>
  <c r="I13" i="4" s="1"/>
  <c r="C17" i="4" l="1"/>
  <c r="E6" i="4"/>
  <c r="H6" i="4" s="1"/>
  <c r="I6" i="4" s="1"/>
  <c r="V56" i="1"/>
  <c r="E8" i="4"/>
  <c r="E11" i="4"/>
  <c r="D11" i="4" s="1"/>
  <c r="G11" i="4" s="1"/>
  <c r="I11" i="4" s="1"/>
  <c r="H56" i="1"/>
  <c r="D8" i="4"/>
  <c r="D12" i="4"/>
  <c r="E12" i="4"/>
  <c r="H8" i="4" l="1"/>
  <c r="I8" i="4" s="1"/>
  <c r="W56" i="1"/>
  <c r="D10" i="4"/>
  <c r="E10" i="4"/>
  <c r="E15" i="4" s="1"/>
  <c r="E16" i="4" s="1"/>
  <c r="H12" i="4"/>
  <c r="I12" i="4" s="1"/>
  <c r="H10" i="4" l="1"/>
  <c r="I10" i="4" s="1"/>
  <c r="D15" i="4"/>
  <c r="H15" i="4" s="1"/>
  <c r="I15" i="4" s="1"/>
  <c r="D16" i="4" l="1"/>
</calcChain>
</file>

<file path=xl/sharedStrings.xml><?xml version="1.0" encoding="utf-8"?>
<sst xmlns="http://schemas.openxmlformats.org/spreadsheetml/2006/main" count="12012" uniqueCount="8350">
  <si>
    <t>PLANILHA ORÇAMENTÁRIA</t>
  </si>
  <si>
    <t xml:space="preserve">ASSUNTO: </t>
  </si>
  <si>
    <t>ADEQUAÇÃO ELÉTRICA e RETIRADA DE TELHADO - PARCIAL</t>
  </si>
  <si>
    <t xml:space="preserve">INTERESSADO: </t>
  </si>
  <si>
    <t xml:space="preserve"> CÂMARA MUNICIPAL DE INDIAPORÃ</t>
  </si>
  <si>
    <t xml:space="preserve">LOCAL: </t>
  </si>
  <si>
    <t xml:space="preserve">REFERÊNCIA: </t>
  </si>
  <si>
    <t>CDHU - TABELA DE SERVIÇOS COM DESONERAÇÃO</t>
  </si>
  <si>
    <t xml:space="preserve">BDI </t>
  </si>
  <si>
    <t>FONTE</t>
  </si>
  <si>
    <t>ITEM CÓDIGO</t>
  </si>
  <si>
    <t>DESCRIÇÃO</t>
  </si>
  <si>
    <t>UNIDADE</t>
  </si>
  <si>
    <t>MATERIAL</t>
  </si>
  <si>
    <t>MÃO DE OBRA</t>
  </si>
  <si>
    <t>VALOR UNT. + BDI</t>
  </si>
  <si>
    <t>TOTAL</t>
  </si>
  <si>
    <t>1.0</t>
  </si>
  <si>
    <t>SERVIÇOS PRELIMINARES</t>
  </si>
  <si>
    <t>1.1</t>
  </si>
  <si>
    <t>COBERTURA</t>
  </si>
  <si>
    <t>CDHU</t>
  </si>
  <si>
    <t>04.03.040</t>
  </si>
  <si>
    <t>04.30.020</t>
  </si>
  <si>
    <t>04.30.040</t>
  </si>
  <si>
    <t>COTAÇÃO</t>
  </si>
  <si>
    <t>Cotação</t>
  </si>
  <si>
    <t>uni</t>
  </si>
  <si>
    <t>1.2</t>
  </si>
  <si>
    <t>ELÉTRICA</t>
  </si>
  <si>
    <t>11.20.050</t>
  </si>
  <si>
    <t>03.03.040</t>
  </si>
  <si>
    <t>04.18.380</t>
  </si>
  <si>
    <t>11.18.060</t>
  </si>
  <si>
    <t>04.07.020</t>
  </si>
  <si>
    <t>2.0</t>
  </si>
  <si>
    <t>16.13.130</t>
  </si>
  <si>
    <t>16.33.082</t>
  </si>
  <si>
    <t>16.33.102</t>
  </si>
  <si>
    <t>16.33.062</t>
  </si>
  <si>
    <t>46.05.020</t>
  </si>
  <si>
    <t>3.0</t>
  </si>
  <si>
    <t>3.1</t>
  </si>
  <si>
    <t>REPAROS EM ALVENÁRIA</t>
  </si>
  <si>
    <t>17.02.020</t>
  </si>
  <si>
    <t>17.02.120</t>
  </si>
  <si>
    <t>17.02.220</t>
  </si>
  <si>
    <t>33.02.060</t>
  </si>
  <si>
    <t>33.10.010</t>
  </si>
  <si>
    <t>33.01.280</t>
  </si>
  <si>
    <t>22.20.020</t>
  </si>
  <si>
    <t>3.2</t>
  </si>
  <si>
    <t>INSTALAÇÕES ELÉTRICAS</t>
  </si>
  <si>
    <t>37.04.250</t>
  </si>
  <si>
    <t>37.13.630</t>
  </si>
  <si>
    <t>37.13.660</t>
  </si>
  <si>
    <t>38.01.060</t>
  </si>
  <si>
    <t>39.09.100</t>
  </si>
  <si>
    <t>39.21.020</t>
  </si>
  <si>
    <t>39.21.060</t>
  </si>
  <si>
    <t>69.20.260</t>
  </si>
  <si>
    <t>40.04.460</t>
  </si>
  <si>
    <t>40.01.020</t>
  </si>
  <si>
    <t>38.13.010</t>
  </si>
  <si>
    <t>41.20.080</t>
  </si>
  <si>
    <t>41.02.580</t>
  </si>
  <si>
    <t>4.0</t>
  </si>
  <si>
    <t>LIMPEZA</t>
  </si>
  <si>
    <t>05.07.040</t>
  </si>
  <si>
    <t>55.01.130</t>
  </si>
  <si>
    <t>TOTAL GERAL</t>
  </si>
  <si>
    <t>MEMORIAL DE CÁLCULO</t>
  </si>
  <si>
    <t>DESCRIÇÃO DO ITEM</t>
  </si>
  <si>
    <t>MEMORIA DE CÁLCULO</t>
  </si>
  <si>
    <t>Placa de 3m de largura por 2 de altura</t>
  </si>
  <si>
    <t>51,43m² Telhado 1 + 48,57m² Telhado 2 + 77,10m² Telhado 3</t>
  </si>
  <si>
    <t>Rufos: 17,87m lateral direita + 17,87m lateral esquerda + 10,00m fundo + Cumeeira: 10,00m entre telhado 1 e telhado 2 + Calhas: 6,784m telhado 3 + 3,38m telhado 2</t>
  </si>
  <si>
    <t>2 pontos x 3,00m</t>
  </si>
  <si>
    <t>1 unidade de Sistema Fotovoltaico a ser removido e reinstalado</t>
  </si>
  <si>
    <t>1,00m x 2 lados acima do quadro existente + 0,20m x 2 lados x 2 ptos de tomada + 0,50m câmera no plenário</t>
  </si>
  <si>
    <t>1,00m de comprimento x 0,10m de largura + 0,40mx0,10m + 0,50mx0,10m</t>
  </si>
  <si>
    <t>1,00m de tubo existente</t>
  </si>
  <si>
    <r>
      <rPr>
        <sz val="12"/>
        <rFont val="Arial narrow"/>
        <family val="2"/>
        <charset val="1"/>
      </rPr>
      <t xml:space="preserve">(0,95m + 1,49m x 2 lados) x 2,20m de altura paredes, somado 177,10 </t>
    </r>
    <r>
      <rPr>
        <sz val="12"/>
        <color theme="1"/>
        <rFont val="Arial narrow"/>
        <family val="2"/>
        <charset val="1"/>
      </rPr>
      <t>m² do piso sob retirada de telhas sobre forro pvc</t>
    </r>
  </si>
  <si>
    <t xml:space="preserve">0,95m x 1,49m </t>
  </si>
  <si>
    <t>Rufos: 17,87m lateral direita + 17,87m lateral esquerda + 10,00m fundo</t>
  </si>
  <si>
    <t>Calhas: 6,74m telhado 3 + 3,38m beiral telhado 2</t>
  </si>
  <si>
    <t>Rufo: 10,00m na cumeeira entre telhado 1 e telhado 2</t>
  </si>
  <si>
    <t>Metragem linear total de guia 811,71m x Area do perfil da guia 0,06m2</t>
  </si>
  <si>
    <t xml:space="preserve">Metragem linear da primeira area de jazigos 72,29m </t>
  </si>
  <si>
    <t>1,00m de comprimento x 0,10m de largura</t>
  </si>
  <si>
    <t>1,00m de comprimento x 0,10m de largura + 0,50mx0,10m plenário</t>
  </si>
  <si>
    <r>
      <rPr>
        <i/>
        <sz val="12"/>
        <rFont val="Arial Narrow"/>
        <family val="2"/>
        <charset val="1"/>
      </rPr>
      <t xml:space="preserve">(0,95m + 1,49m x 2 lados) x 2,75m de altura paredes </t>
    </r>
    <r>
      <rPr>
        <i/>
        <sz val="12"/>
        <rFont val="Arial Narrow"/>
        <family val="2"/>
      </rPr>
      <t>+ 0,50mx0,10m plenário</t>
    </r>
  </si>
  <si>
    <r>
      <rPr>
        <i/>
        <sz val="12"/>
        <rFont val="Arial Narrow"/>
        <family val="2"/>
        <charset val="1"/>
      </rPr>
      <t xml:space="preserve">1,00m x 2 lados acima do quadro existente </t>
    </r>
    <r>
      <rPr>
        <i/>
        <sz val="12"/>
        <rFont val="Arial Narrow"/>
        <family val="2"/>
      </rPr>
      <t>+ 0,50mx 2 lados plenário</t>
    </r>
  </si>
  <si>
    <t>1 quadro para sistema independente de climatização</t>
  </si>
  <si>
    <t>Conforme projeto elétrico</t>
  </si>
  <si>
    <t>2 unidades 220w 20A na cozinha + 1 unidade 110w  plenário para câmera</t>
  </si>
  <si>
    <t>2 unidades 220w 20A na cozinha + 1 plenário para câmera</t>
  </si>
  <si>
    <t>0,20m x 2 ptos na cozinha + 0,50m pto de câmera no plenário</t>
  </si>
  <si>
    <t>3 linhas de 5 unidades sobre o plenário</t>
  </si>
  <si>
    <t>58 unids, uma para cada padrao tecnico</t>
  </si>
  <si>
    <t>177,10m x 0,05m espessura telhas</t>
  </si>
  <si>
    <t>208,21m² área total do prédio devido remoção do telhado sobre forro de pvc</t>
  </si>
  <si>
    <t>COMPOSIÇÃO DO BDI</t>
  </si>
  <si>
    <t>ITENS</t>
  </si>
  <si>
    <t>%</t>
  </si>
  <si>
    <t>AC</t>
  </si>
  <si>
    <t>Administraçao Central</t>
  </si>
  <si>
    <t>S+G</t>
  </si>
  <si>
    <t>Seguros</t>
  </si>
  <si>
    <t>Garantias</t>
  </si>
  <si>
    <t xml:space="preserve">R </t>
  </si>
  <si>
    <t>Riscos</t>
  </si>
  <si>
    <t>DF</t>
  </si>
  <si>
    <t>Despesas Financeiras</t>
  </si>
  <si>
    <t>L</t>
  </si>
  <si>
    <t>Lucro/Remuneração</t>
  </si>
  <si>
    <t>l</t>
  </si>
  <si>
    <t>Impostos/tributos</t>
  </si>
  <si>
    <t>PIS</t>
  </si>
  <si>
    <t>COFINS</t>
  </si>
  <si>
    <t>ISS</t>
  </si>
  <si>
    <t>Contribuição Previdenciaria (Lei nº 13.161/2015)</t>
  </si>
  <si>
    <t>Taxa do BDI  (%)</t>
  </si>
  <si>
    <t>Os valores de BDI foram calculados com o emprego da fórmula:</t>
  </si>
  <si>
    <t>BDI =</t>
  </si>
  <si>
    <t>(1+AC+S+R+G)*(1+DF)*(1+L)   - 1</t>
  </si>
  <si>
    <t>(1-CP-ISS-CRPB)</t>
  </si>
  <si>
    <t>Declaro para os devidos fins que, conforme legislação tributária municipal, a base de cálculo deste tipo de obra corresponde à 100%, com a respectiva alíquota de 5%.</t>
  </si>
  <si>
    <t>CRONOGRAMA FÍSICO-FINANCEIRO</t>
  </si>
  <si>
    <t>PREFEITURA MUNICIPAL DE OUROESTE</t>
  </si>
  <si>
    <t>CHECAGEM</t>
  </si>
  <si>
    <t>ITEM</t>
  </si>
  <si>
    <t>DESCRIÇÃO DOS SERVIÇOS</t>
  </si>
  <si>
    <t>VALOR</t>
  </si>
  <si>
    <t>30 DIAS</t>
  </si>
  <si>
    <t>60 DIAS</t>
  </si>
  <si>
    <t>% DE EXEC</t>
  </si>
  <si>
    <t>COMPANHIA DE DESENVOLVIMENTO HABITACIONAL E URBANO</t>
  </si>
  <si>
    <t>DO ESTADO DE SÃO PAULO</t>
  </si>
  <si>
    <t>BOLETIM REFERENCIAL DE CUSTOS - TABELA DE SERVIÇOS</t>
  </si>
  <si>
    <t>COM DESONERAÇÃO</t>
  </si>
  <si>
    <t>Versão 197</t>
  </si>
  <si>
    <t>Data Base:</t>
  </si>
  <si>
    <t>FEV/25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</si>
  <si>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</si>
  <si>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</si>
  <si>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</si>
  <si>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</si>
  <si>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</si>
  <si>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</si>
  <si>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</si>
  <si>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</si>
  <si>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</si>
  <si>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</si>
  <si>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</si>
  <si>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</si>
  <si>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</si>
  <si>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</si>
  <si>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</si>
  <si>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</si>
  <si>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</si>
  <si>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</si>
  <si>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</si>
  <si>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</si>
  <si>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</si>
  <si>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</si>
  <si>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</si>
  <si>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</si>
  <si>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</si>
  <si>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</si>
  <si>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</si>
  <si>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</si>
  <si>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</si>
  <si>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</si>
  <si>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</si>
  <si>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</si>
  <si>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</si>
  <si>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</si>
  <si>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</si>
  <si>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</si>
  <si>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</si>
  <si>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</si>
  <si>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</si>
  <si>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</si>
  <si>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</si>
  <si>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</si>
  <si>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</si>
  <si>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</si>
  <si>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</si>
  <si>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</si>
  <si>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</si>
  <si>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</si>
  <si>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</si>
  <si>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</si>
  <si>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</si>
  <si>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</si>
  <si>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</si>
  <si>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</si>
  <si>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</si>
  <si>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</si>
  <si>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</si>
  <si>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</si>
  <si>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</si>
  <si>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</si>
  <si>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</si>
  <si>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</si>
  <si>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</si>
  <si>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</si>
  <si>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</si>
  <si>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</si>
  <si>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</si>
  <si>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</si>
  <si>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</si>
  <si>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</si>
  <si>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</si>
  <si>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</si>
  <si>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</si>
  <si>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</si>
  <si>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</si>
  <si>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</si>
  <si>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</si>
  <si>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</si>
  <si>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</si>
  <si>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</si>
  <si>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</si>
  <si>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</si>
  <si>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</si>
  <si>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</si>
  <si>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</si>
  <si>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</si>
  <si>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</si>
  <si>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</si>
  <si>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</si>
  <si>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</si>
  <si>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</si>
  <si>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</si>
  <si>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</si>
  <si>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</si>
  <si>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</si>
  <si>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</si>
  <si>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</si>
  <si>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</si>
  <si>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</si>
  <si>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</si>
  <si>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</si>
  <si>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</si>
  <si>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</si>
  <si>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</si>
  <si>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</si>
  <si>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</si>
  <si>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</si>
  <si>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</si>
  <si>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</si>
  <si>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</si>
  <si>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</si>
  <si>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</si>
  <si>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</si>
  <si>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</si>
  <si>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</si>
  <si>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</si>
  <si>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</si>
  <si>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</si>
  <si>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</si>
  <si>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</si>
  <si>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</si>
  <si>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</si>
  <si>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</si>
  <si>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</si>
  <si>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</si>
  <si>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</si>
  <si>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</si>
  <si>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</si>
  <si>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</si>
  <si>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</si>
  <si>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</si>
  <si>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</si>
  <si>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</si>
  <si>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</si>
  <si>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</si>
  <si>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</si>
  <si>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</si>
  <si>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</si>
  <si>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</si>
  <si>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</si>
  <si>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</si>
  <si>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</si>
  <si>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</si>
  <si>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</si>
  <si>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</si>
  <si>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</si>
  <si>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</si>
  <si>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</si>
  <si>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</si>
  <si>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</si>
  <si>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</si>
  <si>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</si>
  <si>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</si>
  <si>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</si>
  <si>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</si>
  <si>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</si>
  <si>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</si>
  <si>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</si>
  <si>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</si>
  <si>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</si>
  <si>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</si>
  <si>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</si>
  <si>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</si>
  <si>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</si>
  <si>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</si>
  <si>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</si>
  <si>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</si>
  <si>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</si>
  <si>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</si>
  <si>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</si>
  <si>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</si>
  <si>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</si>
  <si>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</si>
  <si>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</si>
  <si>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</si>
  <si>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</si>
  <si>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</si>
  <si>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</si>
  <si>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</si>
  <si>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</si>
  <si>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</si>
  <si>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</si>
  <si>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</si>
  <si>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</si>
  <si>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</si>
  <si>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</si>
  <si>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</si>
  <si>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</si>
  <si>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</si>
  <si>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</si>
  <si>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</si>
  <si>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</si>
  <si>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</si>
  <si>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</si>
  <si>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</si>
  <si>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</si>
  <si>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</si>
  <si>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</si>
  <si>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</si>
  <si>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</si>
  <si>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</si>
  <si>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</si>
  <si>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</si>
  <si>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</si>
  <si>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</si>
  <si>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</si>
  <si>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</si>
  <si>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</si>
  <si>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</si>
  <si>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</si>
  <si>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</si>
  <si>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</si>
  <si>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</si>
  <si>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</si>
  <si>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</si>
  <si>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</si>
  <si>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</si>
  <si>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</si>
  <si>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</si>
  <si>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</si>
  <si>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</si>
  <si>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</si>
  <si>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</si>
  <si>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</si>
  <si>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</si>
  <si>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</si>
  <si>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</si>
  <si>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</si>
  <si>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</si>
  <si>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</si>
  <si>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</si>
  <si>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</si>
  <si>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</si>
  <si>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</si>
  <si>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</si>
  <si>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</si>
  <si>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</si>
  <si>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</si>
  <si>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</si>
  <si>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</si>
  <si>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</si>
  <si>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</si>
  <si>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</si>
  <si>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</si>
  <si>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</si>
  <si>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</si>
  <si>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</si>
  <si>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</si>
  <si>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</si>
  <si>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</si>
  <si>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</si>
  <si>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</si>
  <si>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</si>
  <si>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</si>
  <si>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</si>
  <si>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</si>
  <si>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</si>
  <si>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</si>
  <si>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</si>
  <si>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</si>
  <si>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</si>
  <si>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</si>
  <si>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</si>
  <si>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</si>
  <si>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</si>
  <si>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</si>
  <si>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</si>
  <si>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</si>
  <si>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</si>
  <si>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</si>
  <si>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</si>
  <si>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</si>
  <si>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</si>
  <si>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</si>
  <si>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</si>
  <si>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</si>
  <si>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</si>
  <si>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</si>
  <si>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</si>
  <si>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</si>
  <si>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</si>
  <si>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</si>
  <si>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</si>
  <si>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</si>
  <si>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</si>
  <si>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</si>
  <si>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</si>
  <si>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</si>
  <si>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</si>
  <si>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</si>
  <si>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</si>
  <si>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</si>
  <si>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</si>
  <si>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</si>
  <si>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</si>
  <si>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</si>
  <si>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</si>
  <si>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</si>
  <si>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</si>
  <si>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</si>
  <si>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</si>
  <si>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</si>
  <si>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</si>
  <si>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</si>
  <si>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</si>
  <si>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</si>
  <si>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</si>
  <si>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</si>
  <si>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</si>
  <si>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</si>
  <si>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</si>
  <si>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</si>
  <si>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</si>
  <si>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</si>
  <si>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</si>
  <si>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</si>
  <si>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</si>
  <si>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</si>
  <si>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</si>
  <si>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</si>
  <si>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</si>
  <si>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</si>
  <si>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</si>
  <si>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</si>
  <si>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</si>
  <si>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</si>
  <si>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</si>
  <si>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</si>
  <si>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</si>
  <si>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</si>
  <si>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</si>
  <si>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</si>
  <si>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</si>
  <si>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</si>
  <si>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</si>
  <si>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</si>
  <si>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</si>
  <si>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</si>
  <si>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</si>
  <si>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</si>
  <si>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</si>
  <si>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</si>
  <si>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</si>
  <si>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</si>
  <si>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</si>
  <si>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</si>
  <si>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</si>
  <si>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</si>
  <si>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</si>
  <si>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</si>
  <si>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</si>
  <si>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</si>
  <si>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</si>
  <si>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</si>
  <si>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</si>
  <si>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</si>
  <si>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</si>
  <si>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</si>
  <si>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</si>
  <si>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</si>
  <si>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</si>
  <si>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</si>
  <si>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</si>
  <si>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</si>
  <si>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</si>
  <si>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</si>
  <si>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</si>
  <si>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</si>
  <si>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</si>
  <si>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</si>
  <si>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</si>
  <si>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</si>
  <si>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</si>
  <si>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</si>
  <si>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</si>
  <si>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</si>
  <si>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</si>
  <si>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</si>
  <si>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</si>
  <si>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</si>
  <si>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</si>
  <si>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</si>
  <si>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</si>
  <si>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</si>
  <si>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</si>
  <si>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</si>
  <si>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</si>
  <si>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</si>
  <si>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</si>
  <si>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</si>
  <si>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</si>
  <si>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</si>
  <si>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</si>
  <si>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</si>
  <si>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</si>
  <si>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</si>
  <si>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</si>
  <si>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</si>
  <si>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</si>
  <si>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</si>
  <si>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</si>
  <si>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</si>
  <si>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</si>
  <si>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</si>
  <si>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</si>
  <si>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</si>
  <si>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</si>
  <si>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</si>
  <si>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</si>
  <si>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</si>
  <si>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</si>
  <si>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</si>
  <si>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</si>
  <si>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</si>
  <si>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</si>
  <si>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</si>
  <si>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</si>
  <si>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</si>
  <si>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</si>
  <si>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</si>
  <si>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</si>
  <si>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</si>
  <si>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</si>
  <si>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</si>
  <si>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</si>
  <si>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</si>
  <si>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</si>
  <si>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</si>
  <si>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</si>
  <si>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</si>
  <si>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</si>
  <si>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</si>
  <si>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</si>
  <si>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</si>
  <si>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</si>
  <si>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</si>
  <si>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</si>
  <si>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</si>
  <si>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</si>
  <si>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</si>
  <si>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</si>
  <si>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</si>
  <si>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</si>
  <si>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</si>
  <si>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</si>
  <si>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</si>
  <si>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</si>
  <si>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</si>
  <si>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</si>
  <si>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</si>
  <si>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</si>
  <si>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</si>
  <si>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</si>
  <si>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</si>
  <si>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</si>
  <si>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</si>
  <si>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</si>
  <si>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</si>
  <si>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</si>
  <si>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</si>
  <si>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</si>
  <si>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</si>
  <si>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</si>
  <si>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</si>
  <si>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</si>
  <si>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</si>
  <si>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</si>
  <si>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</si>
  <si>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</si>
  <si>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</si>
  <si>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</si>
  <si>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</si>
  <si>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</si>
  <si>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</si>
  <si>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</si>
  <si>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</si>
  <si>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</si>
  <si>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</si>
  <si>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</si>
  <si>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</si>
  <si>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</si>
  <si>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</si>
  <si>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</si>
  <si>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</si>
  <si>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</si>
  <si>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</si>
  <si>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</si>
  <si>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</si>
  <si>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</si>
  <si>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</si>
  <si>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</si>
  <si>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</si>
  <si>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</si>
  <si>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</si>
  <si>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</si>
  <si>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</si>
  <si>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</si>
  <si>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</si>
  <si>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</si>
  <si>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</si>
  <si>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</si>
  <si>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</si>
  <si>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</si>
  <si>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</si>
  <si>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</si>
  <si>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</si>
  <si>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</si>
  <si>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</si>
  <si>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</si>
  <si>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</si>
  <si>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</si>
  <si>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</si>
  <si>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</si>
  <si>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</si>
  <si>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</si>
  <si>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</si>
  <si>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</si>
  <si>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</si>
  <si>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</si>
  <si>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</si>
  <si>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</si>
  <si>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</si>
  <si>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</si>
  <si>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</si>
  <si>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</si>
  <si>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</si>
  <si>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</si>
  <si>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</si>
  <si>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</si>
  <si>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</si>
  <si>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</si>
  <si>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</si>
  <si>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</si>
  <si>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</si>
  <si>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</si>
  <si>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</si>
  <si>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</si>
  <si>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</si>
  <si>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</si>
  <si>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</si>
  <si>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</si>
  <si>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</si>
  <si>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</si>
  <si>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</si>
  <si>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</si>
  <si>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</si>
  <si>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</si>
  <si>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</si>
  <si>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</si>
  <si>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</si>
  <si>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</si>
  <si>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</si>
  <si>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</si>
  <si>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</si>
  <si>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</si>
  <si>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</si>
  <si>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</si>
  <si>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</si>
  <si>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</si>
  <si>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</si>
  <si>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</si>
  <si>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</si>
  <si>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</si>
  <si>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</si>
  <si>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</si>
  <si>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</si>
  <si>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</si>
  <si>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</si>
  <si>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</si>
  <si>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</si>
  <si>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</si>
  <si>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</si>
  <si>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</si>
  <si>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</si>
  <si>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</si>
  <si>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</si>
  <si>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</si>
  <si>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</si>
  <si>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</si>
  <si>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</si>
  <si>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</si>
  <si>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</si>
  <si>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</si>
  <si>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</si>
  <si>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</si>
  <si>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</si>
  <si>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</si>
  <si>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</si>
  <si>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</si>
  <si>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</si>
  <si>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</si>
  <si>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</si>
  <si>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</si>
  <si>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</si>
  <si>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</si>
  <si>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</si>
  <si>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</si>
  <si>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</si>
  <si>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</si>
  <si>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</si>
  <si>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</si>
  <si>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</si>
  <si>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</si>
  <si>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</si>
  <si>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</si>
  <si>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</si>
  <si>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</si>
  <si>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</si>
  <si>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</si>
  <si>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</si>
  <si>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</si>
  <si>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</si>
  <si>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</si>
  <si>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</si>
  <si>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</si>
  <si>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</si>
  <si>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</si>
  <si>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</si>
  <si>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</si>
  <si>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</si>
  <si>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</si>
  <si>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</si>
  <si>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</si>
  <si>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</si>
  <si>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</si>
  <si>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</si>
  <si>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</si>
  <si>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</si>
  <si>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</si>
  <si>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</si>
  <si>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</si>
  <si>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</si>
  <si>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</si>
  <si>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</si>
  <si>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</si>
  <si>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</si>
  <si>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</si>
  <si>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</si>
  <si>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</si>
  <si>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</si>
  <si>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</si>
  <si>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</si>
  <si>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</si>
  <si>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</si>
  <si>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</si>
  <si>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</si>
  <si>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</si>
  <si>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</si>
  <si>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</si>
  <si>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</si>
  <si>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</si>
  <si>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</si>
  <si>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</si>
  <si>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</si>
  <si>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</si>
  <si>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</si>
  <si>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</si>
  <si>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</si>
  <si>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</si>
  <si>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</si>
  <si>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</si>
  <si>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</si>
  <si>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</si>
  <si>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</si>
  <si>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</si>
  <si>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</si>
  <si>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</si>
  <si>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</si>
  <si>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</si>
  <si>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</si>
  <si>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</si>
  <si>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</si>
  <si>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</si>
  <si>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</si>
  <si>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</si>
  <si>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</si>
  <si>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</si>
  <si>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</si>
  <si>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</si>
  <si>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</si>
  <si>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</si>
  <si>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</si>
  <si>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</si>
  <si>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</si>
  <si>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</si>
  <si>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</si>
  <si>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</si>
  <si>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</si>
  <si>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</si>
  <si>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</si>
  <si>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</si>
  <si>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</si>
  <si>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</si>
  <si>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</si>
  <si>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</si>
  <si>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</si>
  <si>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</si>
  <si>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</si>
  <si>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</si>
  <si>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</si>
  <si>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</si>
  <si>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</si>
  <si>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</si>
  <si>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</si>
  <si>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</si>
  <si>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</si>
  <si>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</si>
  <si>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</si>
  <si>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</si>
  <si>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</si>
  <si>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</si>
  <si>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</si>
  <si>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</si>
  <si>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</si>
  <si>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</si>
  <si>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</si>
  <si>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</si>
  <si>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</si>
  <si>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</si>
  <si>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</si>
  <si>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</si>
  <si>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</si>
  <si>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</si>
  <si>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</si>
  <si>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</si>
  <si>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</si>
  <si>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</si>
  <si>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</si>
  <si>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</si>
  <si>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</si>
  <si>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</si>
  <si>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</si>
  <si>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</si>
  <si>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</si>
  <si>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</si>
  <si>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</si>
  <si>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</si>
  <si>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</si>
  <si>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</si>
  <si>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</si>
  <si>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</si>
  <si>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</si>
  <si>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</si>
  <si>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</si>
  <si>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</si>
  <si>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</si>
  <si>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</si>
  <si>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</si>
  <si>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</si>
  <si>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</si>
  <si>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</si>
  <si>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</si>
  <si>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</si>
  <si>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</si>
  <si>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</si>
  <si>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</si>
  <si>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</si>
  <si>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</si>
  <si>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</si>
  <si>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</si>
  <si>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</si>
  <si>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</si>
  <si>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</si>
  <si>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</si>
  <si>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</si>
  <si>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</si>
  <si>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</si>
  <si>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</si>
  <si>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</si>
  <si>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</si>
  <si>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</si>
  <si>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</si>
  <si>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</si>
  <si>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</si>
  <si>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</si>
  <si>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</si>
  <si>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</si>
  <si>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</si>
  <si>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</si>
  <si>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</si>
  <si>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</si>
  <si>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</si>
  <si>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</si>
  <si>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</si>
  <si>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</si>
  <si>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</si>
  <si>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</si>
  <si>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</si>
  <si>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</si>
  <si>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</si>
  <si>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</si>
  <si>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</si>
  <si>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</si>
  <si>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</si>
  <si>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</si>
  <si>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</si>
  <si>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</si>
  <si>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</si>
  <si>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</si>
  <si>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</si>
  <si>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</si>
  <si>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</si>
  <si>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</si>
  <si>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</si>
  <si>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</si>
  <si>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</si>
  <si>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</si>
  <si>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</si>
  <si>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</si>
  <si>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</si>
  <si>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</si>
  <si>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</si>
  <si>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</si>
  <si>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</si>
  <si>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</si>
  <si>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</si>
  <si>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</si>
  <si>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</si>
  <si>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</si>
  <si>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</si>
  <si>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</si>
  <si>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</si>
  <si>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</si>
  <si>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</si>
  <si>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</si>
  <si>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</si>
  <si>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</si>
  <si>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</si>
  <si>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</si>
  <si>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</si>
  <si>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</si>
  <si>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</si>
  <si>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</si>
  <si>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</si>
  <si>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</si>
  <si>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</si>
  <si>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</si>
  <si>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</si>
  <si>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</si>
  <si>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</si>
  <si>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</si>
  <si>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</si>
  <si>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</si>
  <si>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</si>
  <si>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</si>
  <si>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</si>
  <si>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</si>
  <si>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</si>
  <si>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</si>
  <si>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</si>
  <si>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</si>
  <si>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</si>
  <si>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</si>
  <si>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</si>
  <si>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</si>
  <si>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</si>
  <si>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</si>
  <si>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</si>
  <si>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</si>
  <si>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</si>
  <si>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</si>
  <si>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</si>
  <si>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</si>
  <si>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</si>
  <si>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</si>
  <si>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</si>
  <si>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</si>
  <si>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</si>
  <si>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</si>
  <si>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</si>
  <si>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</si>
  <si>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</si>
  <si>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</si>
  <si>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</si>
  <si>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</si>
  <si>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</si>
  <si>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</si>
  <si>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</si>
  <si>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</si>
  <si>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</si>
  <si>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</si>
  <si>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</si>
  <si>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</si>
  <si>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</si>
  <si>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</si>
  <si>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</si>
  <si>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</si>
  <si>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</si>
  <si>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</si>
  <si>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</si>
  <si>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</si>
  <si>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</si>
  <si>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</si>
  <si>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</si>
  <si>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</si>
  <si>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</si>
  <si>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Remoção de calha ou rufo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</si>
  <si>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</si>
  <si>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</si>
  <si>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</si>
  <si>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</si>
  <si>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</si>
  <si>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</si>
  <si>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</si>
  <si>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</si>
  <si>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</si>
  <si>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</si>
  <si>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</si>
  <si>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</si>
  <si>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</si>
  <si>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</si>
  <si>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</si>
  <si>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</si>
  <si>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</si>
  <si>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</si>
  <si>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</si>
  <si>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</si>
  <si>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</si>
  <si>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</si>
  <si>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</si>
  <si>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</si>
  <si>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</si>
  <si>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</si>
  <si>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</si>
  <si>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</si>
  <si>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</si>
  <si>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</si>
  <si>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</si>
  <si>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</si>
  <si>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</si>
  <si>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</si>
  <si>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</si>
  <si>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</si>
  <si>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</si>
  <si>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</si>
  <si>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</si>
  <si>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</si>
  <si>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</si>
  <si>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</si>
  <si>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</si>
  <si>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</si>
  <si>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</si>
  <si>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</si>
  <si>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</si>
  <si>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</si>
  <si>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</si>
  <si>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</si>
  <si>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</si>
  <si>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</si>
  <si>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</si>
  <si>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</si>
  <si>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</si>
  <si>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</si>
  <si>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</si>
  <si>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</si>
  <si>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</si>
  <si>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</si>
  <si>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</si>
  <si>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</si>
  <si>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</si>
  <si>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</si>
  <si>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</si>
  <si>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</si>
  <si>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</si>
  <si>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</si>
  <si>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</si>
  <si>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</si>
  <si>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</si>
  <si>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</si>
  <si>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</si>
  <si>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</si>
  <si>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</si>
  <si>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</si>
  <si>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</si>
  <si>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</si>
  <si>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</si>
  <si>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</si>
  <si>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</si>
  <si>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</si>
  <si>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</si>
  <si>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</si>
  <si>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</si>
  <si>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</si>
  <si>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</si>
  <si>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</si>
  <si>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</si>
  <si>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</si>
  <si>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</si>
  <si>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</si>
  <si>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</si>
  <si>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</si>
  <si>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</si>
  <si>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</si>
  <si>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</si>
  <si>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</si>
  <si>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</si>
  <si>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</si>
  <si>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</si>
  <si>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</si>
  <si>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</si>
  <si>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</si>
  <si>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</si>
  <si>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</si>
  <si>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</si>
  <si>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</si>
  <si>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</si>
  <si>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</si>
  <si>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</si>
  <si>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</si>
  <si>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</si>
  <si>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</si>
  <si>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</si>
  <si>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</si>
  <si>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</si>
  <si>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</si>
  <si>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</si>
  <si>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</si>
  <si>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</si>
  <si>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</si>
  <si>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</si>
  <si>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</si>
  <si>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</si>
  <si>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</si>
  <si>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</si>
  <si>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</si>
  <si>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</si>
  <si>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</si>
  <si>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</si>
  <si>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</si>
  <si>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</si>
  <si>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</si>
  <si>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</si>
  <si>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</si>
  <si>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</si>
  <si>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</si>
  <si>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</si>
  <si>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</si>
  <si>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</si>
  <si>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</si>
  <si>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</si>
  <si>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</si>
  <si>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</si>
  <si>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</si>
  <si>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</si>
  <si>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</si>
  <si>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</si>
  <si>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</si>
  <si>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</si>
  <si>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</si>
  <si>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</si>
  <si>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</si>
  <si>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</si>
  <si>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</si>
  <si>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</si>
  <si>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</si>
  <si>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</si>
  <si>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</si>
  <si>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</si>
  <si>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</si>
  <si>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</si>
  <si>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</si>
  <si>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</si>
  <si>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</si>
  <si>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</si>
  <si>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</si>
  <si>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</si>
  <si>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</si>
  <si>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</si>
  <si>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</si>
  <si>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</si>
  <si>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</si>
  <si>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</si>
  <si>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</si>
  <si>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</si>
  <si>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</si>
  <si>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</si>
  <si>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</si>
  <si>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</si>
  <si>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</si>
  <si>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</si>
  <si>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</si>
  <si>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</si>
  <si>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</si>
  <si>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</si>
  <si>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</si>
  <si>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</si>
  <si>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</si>
  <si>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</si>
  <si>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</si>
  <si>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</si>
  <si>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</si>
  <si>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</si>
  <si>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</si>
  <si>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</si>
  <si>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</si>
  <si>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</si>
  <si>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</si>
  <si>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</si>
  <si>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</si>
  <si>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</si>
  <si>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</si>
  <si>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</si>
  <si>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</si>
  <si>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</si>
  <si>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</si>
  <si>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</si>
  <si>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</si>
  <si>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</si>
  <si>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</si>
  <si>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</si>
  <si>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</si>
  <si>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</si>
  <si>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</si>
  <si>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</si>
  <si>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</si>
  <si>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</si>
  <si>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</si>
  <si>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</si>
  <si>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</si>
  <si>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</si>
  <si>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</si>
  <si>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</si>
  <si>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</si>
  <si>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</si>
  <si>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</si>
  <si>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</si>
  <si>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</si>
  <si>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</si>
  <si>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</si>
  <si>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</si>
  <si>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</si>
  <si>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</si>
  <si>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</si>
  <si>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</si>
  <si>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</si>
  <si>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</si>
  <si>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</si>
  <si>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</si>
  <si>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</si>
  <si>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</si>
  <si>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</si>
  <si>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</si>
  <si>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</si>
  <si>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</si>
  <si>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</si>
  <si>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</si>
  <si>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</si>
  <si>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</si>
  <si>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</si>
  <si>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</si>
  <si>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</si>
  <si>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</si>
  <si>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</si>
  <si>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</si>
  <si>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</si>
  <si>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</si>
  <si>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</si>
  <si>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</si>
  <si>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</si>
  <si>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</si>
  <si>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</si>
  <si>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</si>
  <si>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</si>
  <si>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</si>
  <si>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</si>
  <si>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</si>
  <si>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</si>
  <si>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</si>
  <si>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</si>
  <si>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</si>
  <si>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</si>
  <si>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</si>
  <si>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</si>
  <si>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</si>
  <si>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</si>
  <si>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</si>
  <si>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</si>
  <si>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</si>
  <si>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</si>
  <si>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</si>
  <si>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</si>
  <si>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</si>
  <si>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</si>
  <si>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</si>
  <si>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</si>
  <si>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</si>
  <si>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</si>
  <si>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</si>
  <si>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</si>
  <si>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</si>
  <si>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</si>
  <si>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</si>
  <si>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</si>
  <si>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</si>
  <si>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</si>
  <si>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</si>
  <si>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</si>
  <si>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</si>
  <si>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</si>
  <si>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</si>
  <si>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</si>
  <si>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</si>
  <si>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</si>
  <si>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</si>
  <si>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</si>
  <si>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</si>
  <si>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</si>
  <si>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</si>
  <si>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</si>
  <si>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</si>
  <si>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</si>
  <si>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</si>
  <si>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</si>
  <si>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</si>
  <si>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</si>
  <si>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</si>
  <si>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</si>
  <si>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</si>
  <si>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</si>
  <si>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</si>
  <si>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</si>
  <si>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</si>
  <si>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</si>
  <si>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</si>
  <si>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</si>
  <si>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</si>
  <si>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</si>
  <si>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</si>
  <si>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</si>
  <si>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</si>
  <si>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</si>
  <si>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</si>
  <si>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</si>
  <si>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</si>
  <si>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</si>
  <si>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</si>
  <si>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</si>
  <si>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</si>
  <si>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</si>
  <si>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</si>
  <si>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</si>
  <si>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</si>
  <si>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</si>
  <si>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</si>
  <si>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</si>
  <si>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</si>
  <si>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</si>
  <si>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</si>
  <si>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</si>
  <si>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</si>
  <si>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</si>
  <si>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</si>
  <si>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</si>
  <si>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</si>
  <si>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</si>
  <si>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</si>
  <si>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</si>
  <si>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</si>
  <si>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</si>
  <si>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</si>
  <si>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</si>
  <si>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</si>
  <si>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</si>
  <si>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</si>
  <si>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</si>
  <si>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</si>
  <si>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</si>
  <si>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</si>
  <si>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</si>
  <si>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</si>
  <si>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</si>
  <si>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</si>
  <si>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</si>
  <si>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</si>
  <si>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</si>
  <si>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</si>
  <si>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</si>
  <si>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</si>
  <si>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</si>
  <si>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</si>
  <si>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</si>
  <si>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</si>
  <si>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</si>
  <si>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</si>
  <si>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</si>
  <si>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</si>
  <si>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</si>
  <si>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</si>
  <si>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</si>
  <si>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</si>
  <si>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</si>
  <si>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</si>
  <si>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</si>
  <si>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</si>
  <si>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</si>
  <si>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</si>
  <si>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</si>
  <si>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</si>
  <si>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</si>
  <si>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</si>
  <si>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</si>
  <si>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</si>
  <si>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</si>
  <si>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</si>
  <si>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</si>
  <si>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</si>
  <si>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</si>
  <si>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</si>
  <si>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</si>
  <si>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</si>
  <si>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</si>
  <si>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</si>
  <si>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</si>
  <si>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</si>
  <si>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</si>
  <si>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</si>
  <si>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</si>
  <si>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</si>
  <si>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</si>
  <si>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</si>
  <si>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</si>
  <si>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</si>
  <si>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</si>
  <si>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</si>
  <si>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</si>
  <si>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</si>
  <si>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</si>
  <si>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</si>
  <si>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</si>
  <si>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</si>
  <si>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</si>
  <si>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</si>
  <si>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</si>
  <si>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</si>
  <si>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</si>
  <si>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</si>
  <si>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</si>
  <si>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</si>
  <si>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</si>
  <si>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</si>
  <si>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</si>
  <si>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</si>
  <si>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</si>
  <si>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</si>
  <si>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</si>
  <si>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</si>
  <si>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</si>
  <si>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</si>
  <si>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</si>
  <si>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</si>
  <si>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</si>
  <si>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</si>
  <si>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</si>
  <si>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</si>
  <si>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</si>
  <si>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</si>
  <si>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</si>
  <si>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</si>
  <si>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</si>
  <si>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</si>
  <si>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</si>
  <si>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</si>
  <si>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</si>
  <si>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</si>
  <si>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</si>
  <si>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</si>
  <si>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</si>
  <si>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</si>
  <si>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</si>
  <si>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</si>
  <si>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</si>
  <si>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</si>
  <si>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</si>
  <si>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</si>
  <si>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</si>
  <si>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</si>
  <si>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</si>
  <si>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</si>
  <si>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</si>
  <si>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</si>
  <si>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</si>
  <si>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</si>
  <si>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</si>
  <si>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</si>
  <si>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</si>
  <si>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</si>
  <si>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</si>
  <si>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</si>
  <si>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</si>
  <si>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</si>
  <si>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</si>
  <si>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</si>
  <si>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</si>
  <si>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</si>
  <si>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</si>
  <si>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</si>
  <si>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</si>
  <si>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</si>
  <si>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</si>
  <si>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</si>
  <si>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</si>
  <si>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</si>
  <si>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</si>
  <si>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</si>
  <si>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</si>
  <si>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</si>
  <si>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</si>
  <si>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</si>
  <si>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</si>
  <si>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</si>
  <si>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</si>
  <si>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</si>
  <si>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</si>
  <si>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</si>
  <si>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</si>
  <si>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</si>
  <si>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</si>
  <si>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</si>
  <si>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</si>
  <si>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</si>
  <si>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</si>
  <si>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</si>
  <si>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</si>
  <si>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</si>
  <si>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</si>
  <si>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</si>
  <si>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</si>
  <si>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</si>
  <si>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</si>
  <si>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</si>
  <si>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</si>
  <si>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</si>
  <si>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</si>
  <si>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</si>
  <si>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</si>
  <si>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</si>
  <si>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</si>
  <si>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</si>
  <si>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</si>
  <si>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</si>
  <si>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</si>
  <si>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</si>
  <si>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</si>
  <si>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</si>
  <si>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</si>
  <si>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</si>
  <si>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</si>
  <si>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</si>
  <si>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</si>
  <si>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</si>
  <si>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</si>
  <si>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</si>
  <si>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</si>
  <si>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</si>
  <si>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</si>
  <si>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</si>
  <si>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</si>
  <si>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</si>
  <si>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</si>
  <si>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</si>
  <si>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</si>
  <si>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</si>
  <si>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</si>
  <si>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</si>
  <si>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</si>
  <si>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</si>
  <si>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</si>
  <si>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</si>
  <si>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</si>
  <si>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</si>
  <si>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</si>
  <si>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</si>
  <si>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</si>
  <si>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</si>
  <si>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</si>
  <si>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</si>
  <si>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</si>
  <si>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</si>
  <si>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</si>
  <si>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</si>
  <si>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</si>
  <si>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</si>
  <si>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</si>
  <si>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</si>
  <si>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</si>
  <si>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</si>
  <si>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</si>
  <si>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</si>
  <si>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</si>
  <si>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</si>
  <si>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</si>
  <si>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</si>
  <si>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</si>
  <si>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</si>
  <si>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</si>
  <si>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</si>
  <si>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</si>
  <si>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</si>
  <si>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</si>
  <si>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</si>
  <si>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</si>
  <si>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</si>
  <si>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</si>
  <si>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</si>
  <si>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</si>
  <si>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</si>
  <si>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</si>
  <si>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</si>
  <si>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</si>
  <si>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</si>
  <si>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</si>
  <si>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</si>
  <si>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</si>
  <si>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</si>
  <si>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</si>
  <si>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</si>
  <si>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</si>
  <si>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</si>
  <si>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</si>
  <si>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</si>
  <si>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</si>
  <si>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</si>
  <si>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</si>
  <si>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</si>
  <si>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</si>
  <si>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</si>
  <si>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</si>
  <si>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</si>
  <si>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</si>
  <si>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</si>
  <si>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</si>
  <si>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</si>
  <si>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</si>
  <si>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</si>
  <si>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</si>
  <si>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</si>
  <si>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</si>
  <si>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</si>
  <si>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</si>
  <si>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</si>
  <si>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</si>
  <si>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</si>
  <si>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</si>
  <si>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</si>
  <si>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</si>
  <si>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</si>
  <si>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</si>
  <si>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</si>
  <si>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</si>
  <si>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</si>
  <si>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</si>
  <si>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</si>
  <si>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</si>
  <si>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</si>
  <si>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</si>
  <si>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</si>
  <si>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</si>
  <si>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</si>
  <si>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</si>
  <si>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</si>
  <si>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</si>
  <si>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</si>
  <si>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</si>
  <si>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</si>
  <si>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</si>
  <si>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</si>
  <si>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</si>
  <si>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</si>
  <si>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</si>
  <si>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</si>
  <si>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</si>
  <si>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</si>
  <si>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</si>
  <si>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</si>
  <si>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</si>
  <si>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</si>
  <si>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</si>
  <si>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</si>
  <si>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</si>
  <si>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</si>
  <si>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</si>
  <si>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</si>
  <si>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</si>
  <si>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</si>
  <si>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</si>
  <si>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</si>
  <si>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</si>
  <si>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</si>
  <si>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</si>
  <si>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</si>
  <si>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</si>
  <si>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</si>
  <si>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</si>
  <si>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</si>
  <si>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</si>
  <si>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</si>
  <si>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</si>
  <si>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</si>
  <si>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</si>
  <si>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</si>
  <si>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</si>
  <si>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</si>
  <si>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</si>
  <si>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</si>
  <si>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</si>
  <si>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</si>
  <si>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</si>
  <si>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</si>
  <si>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</si>
  <si>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</si>
  <si>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</si>
  <si>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</si>
  <si>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</si>
  <si>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</si>
  <si>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</si>
  <si>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</si>
  <si>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</si>
  <si>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</si>
  <si>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</si>
  <si>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</si>
  <si>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</si>
  <si>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</si>
  <si>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</si>
  <si>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</si>
  <si>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</si>
  <si>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</si>
  <si>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</si>
  <si>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</si>
  <si>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</si>
  <si>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</si>
  <si>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</si>
  <si>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</si>
  <si>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</si>
  <si>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</si>
  <si>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</si>
  <si>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</si>
  <si>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</si>
  <si>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</si>
  <si>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</si>
  <si>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</si>
  <si>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</si>
  <si>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</si>
  <si>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</si>
  <si>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</si>
  <si>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</si>
  <si>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</si>
  <si>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</si>
  <si>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</si>
  <si>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</si>
  <si>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</si>
  <si>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</si>
  <si>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</si>
  <si>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</si>
  <si>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</si>
  <si>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</si>
  <si>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</si>
  <si>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</si>
  <si>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</si>
  <si>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</si>
  <si>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</si>
  <si>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</si>
  <si>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</si>
  <si>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</si>
  <si>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</si>
  <si>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</si>
  <si>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</si>
  <si>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</si>
  <si>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</si>
  <si>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</si>
  <si>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</si>
  <si>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</si>
  <si>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</si>
  <si>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</si>
  <si>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</si>
  <si>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</si>
  <si>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</si>
  <si>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</si>
  <si>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</si>
  <si>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</si>
  <si>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</si>
  <si>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</si>
  <si>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</si>
  <si>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</si>
  <si>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</si>
  <si>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</si>
  <si>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</si>
  <si>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</si>
  <si>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</si>
  <si>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</si>
  <si>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</si>
  <si>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</si>
  <si>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</si>
  <si>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</si>
  <si>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</si>
  <si>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</si>
  <si>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</si>
  <si>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</si>
  <si>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</si>
  <si>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</si>
  <si>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</si>
  <si>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</si>
  <si>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</si>
  <si>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</si>
  <si>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</si>
  <si>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</si>
  <si>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</si>
  <si>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</si>
  <si>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</si>
  <si>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</si>
  <si>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</si>
  <si>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</si>
  <si>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</si>
  <si>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</si>
  <si>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</si>
  <si>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</si>
  <si>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</si>
  <si>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</si>
  <si>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</si>
  <si>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</si>
  <si>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</si>
  <si>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</si>
  <si>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</si>
  <si>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</si>
  <si>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</si>
  <si>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</si>
  <si>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</si>
  <si>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</si>
  <si>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</si>
  <si>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</si>
  <si>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</si>
  <si>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</si>
  <si>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</si>
  <si>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</si>
  <si>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</si>
  <si>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</si>
  <si>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</si>
  <si>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</si>
  <si>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</si>
  <si>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</si>
  <si>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</si>
  <si>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</si>
  <si>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</si>
  <si>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</si>
  <si>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</si>
  <si>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</si>
  <si>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</si>
  <si>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</si>
  <si>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</si>
  <si>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</si>
  <si>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</si>
  <si>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</si>
  <si>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</si>
  <si>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</si>
  <si>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</si>
  <si>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</si>
  <si>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</si>
  <si>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</si>
  <si>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</si>
  <si>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</si>
  <si>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</si>
  <si>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</si>
  <si>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</si>
  <si>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</si>
  <si>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</si>
  <si>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</si>
  <si>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</si>
  <si>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</si>
  <si>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</si>
  <si>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</si>
  <si>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</si>
  <si>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</si>
  <si>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</si>
  <si>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</si>
  <si>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</si>
  <si>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</si>
  <si>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</si>
  <si>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</si>
  <si>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</si>
  <si>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</si>
  <si>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</si>
  <si>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</si>
  <si>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</si>
  <si>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</si>
  <si>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</si>
  <si>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</si>
  <si>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</si>
  <si>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</si>
  <si>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</si>
  <si>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</si>
  <si>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</si>
  <si>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</si>
  <si>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</si>
  <si>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</si>
  <si>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</si>
  <si>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</si>
  <si>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</si>
  <si>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</si>
  <si>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</si>
  <si>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</si>
  <si>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</si>
  <si>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</si>
  <si>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</si>
  <si>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</si>
  <si>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</si>
  <si>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</si>
  <si>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</si>
  <si>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</si>
  <si>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</si>
  <si>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</si>
  <si>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</si>
  <si>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</si>
  <si>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</si>
  <si>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</si>
  <si>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</si>
  <si>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</si>
  <si>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poliisocianurato (PIR)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</si>
  <si>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</si>
  <si>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</si>
  <si>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</si>
  <si>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</si>
  <si>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</si>
  <si>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</si>
  <si>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</si>
  <si>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</si>
  <si>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</si>
  <si>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</si>
  <si>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</si>
  <si>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</si>
  <si>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</si>
  <si>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</si>
  <si>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</si>
  <si>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</si>
  <si>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</si>
  <si>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</si>
  <si>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</si>
  <si>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</si>
  <si>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</si>
  <si>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</si>
  <si>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</si>
  <si>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</si>
  <si>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</si>
  <si>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</si>
  <si>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</si>
  <si>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</si>
  <si>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</si>
  <si>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</si>
  <si>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</si>
  <si>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</si>
  <si>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</si>
  <si>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</si>
  <si>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</si>
  <si>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Calha, rufo, afins em chapa galvanizada nº 24 - corte 1,00 m</t>
  </si>
  <si>
    <t>Calha, rufo, afins em chapa galvanizada nº 26 - corte 0,33 m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</si>
  <si>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</si>
  <si>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</si>
  <si>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</si>
  <si>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</si>
  <si>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</si>
  <si>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</si>
  <si>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</si>
  <si>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</si>
  <si>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</si>
  <si>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</si>
  <si>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</si>
  <si>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</si>
  <si>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</si>
  <si>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</si>
  <si>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</si>
  <si>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</si>
  <si>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</si>
  <si>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</si>
  <si>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</si>
  <si>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</si>
  <si>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</si>
  <si>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</si>
  <si>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</si>
  <si>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</si>
  <si>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</si>
  <si>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</si>
  <si>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</si>
  <si>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</si>
  <si>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</si>
  <si>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</si>
  <si>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</si>
  <si>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</si>
  <si>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</si>
  <si>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</si>
  <si>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</si>
  <si>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</si>
  <si>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</si>
  <si>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</si>
  <si>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</si>
  <si>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</si>
  <si>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</si>
  <si>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</si>
  <si>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</si>
  <si>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</si>
  <si>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</si>
  <si>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</si>
  <si>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</si>
  <si>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</si>
  <si>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</si>
  <si>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</si>
  <si>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</si>
  <si>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</si>
  <si>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</si>
  <si>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</si>
  <si>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</si>
  <si>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</si>
  <si>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</si>
  <si>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</si>
  <si>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</si>
  <si>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</si>
  <si>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</si>
  <si>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</si>
  <si>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</si>
  <si>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</si>
  <si>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</si>
  <si>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</si>
  <si>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</si>
  <si>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</si>
  <si>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</si>
  <si>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</si>
  <si>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</si>
  <si>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</si>
  <si>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</si>
  <si>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</si>
  <si>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</si>
  <si>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</si>
  <si>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</si>
  <si>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</si>
  <si>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</si>
  <si>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</si>
  <si>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</si>
  <si>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</si>
  <si>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</si>
  <si>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</si>
  <si>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</si>
  <si>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</si>
  <si>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</si>
  <si>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</si>
  <si>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</si>
  <si>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</si>
  <si>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</si>
  <si>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</si>
  <si>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</si>
  <si>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</si>
  <si>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</si>
  <si>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</si>
  <si>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</si>
  <si>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</si>
  <si>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</si>
  <si>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</si>
  <si>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</si>
  <si>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</si>
  <si>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</si>
  <si>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</si>
  <si>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</si>
  <si>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</si>
  <si>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</si>
  <si>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</si>
  <si>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</si>
  <si>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</si>
  <si>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</si>
  <si>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</si>
  <si>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</si>
  <si>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</si>
  <si>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</si>
  <si>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</si>
  <si>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</si>
  <si>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</si>
  <si>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</si>
  <si>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</si>
  <si>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</si>
  <si>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</si>
  <si>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</si>
  <si>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</si>
  <si>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</si>
  <si>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</si>
  <si>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</si>
  <si>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</si>
  <si>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</si>
  <si>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</si>
  <si>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</si>
  <si>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</si>
  <si>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</si>
  <si>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</si>
  <si>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</si>
  <si>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</si>
  <si>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</si>
  <si>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</si>
  <si>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</si>
  <si>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</si>
  <si>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</si>
  <si>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</si>
  <si>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</si>
  <si>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</si>
  <si>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</si>
  <si>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</si>
  <si>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</si>
  <si>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</si>
  <si>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</si>
  <si>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</si>
  <si>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</si>
  <si>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</si>
  <si>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</si>
  <si>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</si>
  <si>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</si>
  <si>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</si>
  <si>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</si>
  <si>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</si>
  <si>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</si>
  <si>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</si>
  <si>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</si>
  <si>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</si>
  <si>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</si>
  <si>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</si>
  <si>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</si>
  <si>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</si>
  <si>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</si>
  <si>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</si>
  <si>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</si>
  <si>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</si>
  <si>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</si>
  <si>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</si>
  <si>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</si>
  <si>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</si>
  <si>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</si>
  <si>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</si>
  <si>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</si>
  <si>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</si>
  <si>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</si>
  <si>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</si>
  <si>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</si>
  <si>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</si>
  <si>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</si>
  <si>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</si>
  <si>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</si>
  <si>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</si>
  <si>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</si>
  <si>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</si>
  <si>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</si>
  <si>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</si>
  <si>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</si>
  <si>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</si>
  <si>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</si>
  <si>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</si>
  <si>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</si>
  <si>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</si>
  <si>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</si>
  <si>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</si>
  <si>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</si>
  <si>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</si>
  <si>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</si>
  <si>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</si>
  <si>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</si>
  <si>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</si>
  <si>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</si>
  <si>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</si>
  <si>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</si>
  <si>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</si>
  <si>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</si>
  <si>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</si>
  <si>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</si>
  <si>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</si>
  <si>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</si>
  <si>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</si>
  <si>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</si>
  <si>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</si>
  <si>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</si>
  <si>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</si>
  <si>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</si>
  <si>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</si>
  <si>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</si>
  <si>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</si>
  <si>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</si>
  <si>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</si>
  <si>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</si>
  <si>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</si>
  <si>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</si>
  <si>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</si>
  <si>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</si>
  <si>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</si>
  <si>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</si>
  <si>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</si>
  <si>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</si>
  <si>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</si>
  <si>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</si>
  <si>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</si>
  <si>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</si>
  <si>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</si>
  <si>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</si>
  <si>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</si>
  <si>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</si>
  <si>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</si>
  <si>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</si>
  <si>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</si>
  <si>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</si>
  <si>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</si>
  <si>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</si>
  <si>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</si>
  <si>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</si>
  <si>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</si>
  <si>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</si>
  <si>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</si>
  <si>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</si>
  <si>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</si>
  <si>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</si>
  <si>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</si>
  <si>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</si>
  <si>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</si>
  <si>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</si>
  <si>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</si>
  <si>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</si>
  <si>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</si>
  <si>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</si>
  <si>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</si>
  <si>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</si>
  <si>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</si>
  <si>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</si>
  <si>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</si>
  <si>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</si>
  <si>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</si>
  <si>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</si>
  <si>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</si>
  <si>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</si>
  <si>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</si>
  <si>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</si>
  <si>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</si>
  <si>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</si>
  <si>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</si>
  <si>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</si>
  <si>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</si>
  <si>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</si>
  <si>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</si>
  <si>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</si>
  <si>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</si>
  <si>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</si>
  <si>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</si>
  <si>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</si>
  <si>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</si>
  <si>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</si>
  <si>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</si>
  <si>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</si>
  <si>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</si>
  <si>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</si>
  <si>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</si>
  <si>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</si>
  <si>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</si>
  <si>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</si>
  <si>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</si>
  <si>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</si>
  <si>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</si>
  <si>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</si>
  <si>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</si>
  <si>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</si>
  <si>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</si>
  <si>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</si>
  <si>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</si>
  <si>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</si>
  <si>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</si>
  <si>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</si>
  <si>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</si>
  <si>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</si>
  <si>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</si>
  <si>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</si>
  <si>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</si>
  <si>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</si>
  <si>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</si>
  <si>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</si>
  <si>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</si>
  <si>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</si>
  <si>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</si>
  <si>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</si>
  <si>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</si>
  <si>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</si>
  <si>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</si>
  <si>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</si>
  <si>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</si>
  <si>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</si>
  <si>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</si>
  <si>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</si>
  <si>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</si>
  <si>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</si>
  <si>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</si>
  <si>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</si>
  <si>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</si>
  <si>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</si>
  <si>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</si>
  <si>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</si>
  <si>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</si>
  <si>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</si>
  <si>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</si>
  <si>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</si>
  <si>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</si>
  <si>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</si>
  <si>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</si>
  <si>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</si>
  <si>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</si>
  <si>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</si>
  <si>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</si>
  <si>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</si>
  <si>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</si>
  <si>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</si>
  <si>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</si>
  <si>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</si>
  <si>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</si>
  <si>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</si>
  <si>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</si>
  <si>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</si>
  <si>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</si>
  <si>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</si>
  <si>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</si>
  <si>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</si>
  <si>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</si>
  <si>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</si>
  <si>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</si>
  <si>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</si>
  <si>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</si>
  <si>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</si>
  <si>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</si>
  <si>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</si>
  <si>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</si>
  <si>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</si>
  <si>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</si>
  <si>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</si>
  <si>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</si>
  <si>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</si>
  <si>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</si>
  <si>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</si>
  <si>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</si>
  <si>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</si>
  <si>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</si>
  <si>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</si>
  <si>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</si>
  <si>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</si>
  <si>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</si>
  <si>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</si>
  <si>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</si>
  <si>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</si>
  <si>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</si>
  <si>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</si>
  <si>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</si>
  <si>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</si>
  <si>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</si>
  <si>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</si>
  <si>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</si>
  <si>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</si>
  <si>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</si>
  <si>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</si>
  <si>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</si>
  <si>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</si>
  <si>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</si>
  <si>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</si>
  <si>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</si>
  <si>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</si>
  <si>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</si>
  <si>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</si>
  <si>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</si>
  <si>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</si>
  <si>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</si>
  <si>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</si>
  <si>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</si>
  <si>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</si>
  <si>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</si>
  <si>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</si>
  <si>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</si>
  <si>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</si>
  <si>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</si>
  <si>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</si>
  <si>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</si>
  <si>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</si>
  <si>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</si>
  <si>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</si>
  <si>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</si>
  <si>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</si>
  <si>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</si>
  <si>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</si>
  <si>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</si>
  <si>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</si>
  <si>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</si>
  <si>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</si>
  <si>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</si>
  <si>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</si>
  <si>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</si>
  <si>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</si>
  <si>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</si>
  <si>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</si>
  <si>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</si>
  <si>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</si>
  <si>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</si>
  <si>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</si>
  <si>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</si>
  <si>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</si>
  <si>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</si>
  <si>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</si>
  <si>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</si>
  <si>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</si>
  <si>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</si>
  <si>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</si>
  <si>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</si>
  <si>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</si>
  <si>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</si>
  <si>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</si>
  <si>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</si>
  <si>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</si>
  <si>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</si>
  <si>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</si>
  <si>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</si>
  <si>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</si>
  <si>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</si>
  <si>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</si>
  <si>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</si>
  <si>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</si>
  <si>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</si>
  <si>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</si>
  <si>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</si>
  <si>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</si>
  <si>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</si>
  <si>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</si>
  <si>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</si>
  <si>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</si>
  <si>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</si>
  <si>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</si>
  <si>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</si>
  <si>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</si>
  <si>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</si>
  <si>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</si>
  <si>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</si>
  <si>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</si>
  <si>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</si>
  <si>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</si>
  <si>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</si>
  <si>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</si>
  <si>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</si>
  <si>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</si>
  <si>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</si>
  <si>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</si>
  <si>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</si>
  <si>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</si>
  <si>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</si>
  <si>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liso, espessura de 12,5mm,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</si>
  <si>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</si>
  <si>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</si>
  <si>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</si>
  <si>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</si>
  <si>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</si>
  <si>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</si>
  <si>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</si>
  <si>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</si>
  <si>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</si>
  <si>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</si>
  <si>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</si>
  <si>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</si>
  <si>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</si>
  <si>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</si>
  <si>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</si>
  <si>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</si>
  <si>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</si>
  <si>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</si>
  <si>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</si>
  <si>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</si>
  <si>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</si>
  <si>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</si>
  <si>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</si>
  <si>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</si>
  <si>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</si>
  <si>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</si>
  <si>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</si>
  <si>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</si>
  <si>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</si>
  <si>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</si>
  <si>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</si>
  <si>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</si>
  <si>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</si>
  <si>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</si>
  <si>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</si>
  <si>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</si>
  <si>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</si>
  <si>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</si>
  <si>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</si>
  <si>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</si>
  <si>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</si>
  <si>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</si>
  <si>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</si>
  <si>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</si>
  <si>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</si>
  <si>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</si>
  <si>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</si>
  <si>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</si>
  <si>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</si>
  <si>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</si>
  <si>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</si>
  <si>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</si>
  <si>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</si>
  <si>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</si>
  <si>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</si>
  <si>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</si>
  <si>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</si>
  <si>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</si>
  <si>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</si>
  <si>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</si>
  <si>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</si>
  <si>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</si>
  <si>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</si>
  <si>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</si>
  <si>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</si>
  <si>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</si>
  <si>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</si>
  <si>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</si>
  <si>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</si>
  <si>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</si>
  <si>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</si>
  <si>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</si>
  <si>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</si>
  <si>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</si>
  <si>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</si>
  <si>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</si>
  <si>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</si>
  <si>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</si>
  <si>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</si>
  <si>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</si>
  <si>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</si>
  <si>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</si>
  <si>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</si>
  <si>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</si>
  <si>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</si>
  <si>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</si>
  <si>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</si>
  <si>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</si>
  <si>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</si>
  <si>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</si>
  <si>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</si>
  <si>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</si>
  <si>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</si>
  <si>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</si>
  <si>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</si>
  <si>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</si>
  <si>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</si>
  <si>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</si>
  <si>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</si>
  <si>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</si>
  <si>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</si>
  <si>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</si>
  <si>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</si>
  <si>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</si>
  <si>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</si>
  <si>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</si>
  <si>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</si>
  <si>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</si>
  <si>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</si>
  <si>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</si>
  <si>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</si>
  <si>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</si>
  <si>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</si>
  <si>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</si>
  <si>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</si>
  <si>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</si>
  <si>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</si>
  <si>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</si>
  <si>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</si>
  <si>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</si>
  <si>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</si>
  <si>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</si>
  <si>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</si>
  <si>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</si>
  <si>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</si>
  <si>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</si>
  <si>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</si>
  <si>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</si>
  <si>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</si>
  <si>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</si>
  <si>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</si>
  <si>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</si>
  <si>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</si>
  <si>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</si>
  <si>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</si>
  <si>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</si>
  <si>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</si>
  <si>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</si>
  <si>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</si>
  <si>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</si>
  <si>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</si>
  <si>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</si>
  <si>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</si>
  <si>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</si>
  <si>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</si>
  <si>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</si>
  <si>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</si>
  <si>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</si>
  <si>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</si>
  <si>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</si>
  <si>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</si>
  <si>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</si>
  <si>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</si>
  <si>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</si>
  <si>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</si>
  <si>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</si>
  <si>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</si>
  <si>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</si>
  <si>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</si>
  <si>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</si>
  <si>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</si>
  <si>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</si>
  <si>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</si>
  <si>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</si>
  <si>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</si>
  <si>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</si>
  <si>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</si>
  <si>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</si>
  <si>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</si>
  <si>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</si>
  <si>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</si>
  <si>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</si>
  <si>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</si>
  <si>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</si>
  <si>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</si>
  <si>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</si>
  <si>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</si>
  <si>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</si>
  <si>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</si>
  <si>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</si>
  <si>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</si>
  <si>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</si>
  <si>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</si>
  <si>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</si>
  <si>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</si>
  <si>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</si>
  <si>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</si>
  <si>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</si>
  <si>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</si>
  <si>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</si>
  <si>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</si>
  <si>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</si>
  <si>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</si>
  <si>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</si>
  <si>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</si>
  <si>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</si>
  <si>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</si>
  <si>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</si>
  <si>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</si>
  <si>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</si>
  <si>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</si>
  <si>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</si>
  <si>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</si>
  <si>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</si>
  <si>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</si>
  <si>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</si>
  <si>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</si>
  <si>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</si>
  <si>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</si>
  <si>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</si>
  <si>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</si>
  <si>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</si>
  <si>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</si>
  <si>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</si>
  <si>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</si>
  <si>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</si>
  <si>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</si>
  <si>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</si>
  <si>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</si>
  <si>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</si>
  <si>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</si>
  <si>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</si>
  <si>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</si>
  <si>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</si>
  <si>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</si>
  <si>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</si>
  <si>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</si>
  <si>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</si>
  <si>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</si>
  <si>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</si>
  <si>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</si>
  <si>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</si>
  <si>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</si>
  <si>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</si>
  <si>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</si>
  <si>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</si>
  <si>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</si>
  <si>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</si>
  <si>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</si>
  <si>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</si>
  <si>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</si>
  <si>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</si>
  <si>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</si>
  <si>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</si>
  <si>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</si>
  <si>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</si>
  <si>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</si>
  <si>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</si>
  <si>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</si>
  <si>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</si>
  <si>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</si>
  <si>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</si>
  <si>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</si>
  <si>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</si>
  <si>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</si>
  <si>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</si>
  <si>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</si>
  <si>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</si>
  <si>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</si>
  <si>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</si>
  <si>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</si>
  <si>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</si>
  <si>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</si>
  <si>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</si>
  <si>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</si>
  <si>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</si>
  <si>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</si>
  <si>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</si>
  <si>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</si>
  <si>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</si>
  <si>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</si>
  <si>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</si>
  <si>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</si>
  <si>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</si>
  <si>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</si>
  <si>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</si>
  <si>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</si>
  <si>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</si>
  <si>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</si>
  <si>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</si>
  <si>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</si>
  <si>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</si>
  <si>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</si>
  <si>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</si>
  <si>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</si>
  <si>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</si>
  <si>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</si>
  <si>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</si>
  <si>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</si>
  <si>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</si>
  <si>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</si>
  <si>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</si>
  <si>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</si>
  <si>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</si>
  <si>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</si>
  <si>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</si>
  <si>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</si>
  <si>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</si>
  <si>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</si>
  <si>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</si>
  <si>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</si>
  <si>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</si>
  <si>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</si>
  <si>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</si>
  <si>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</si>
  <si>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</si>
  <si>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</si>
  <si>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</si>
  <si>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</si>
  <si>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</si>
  <si>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</si>
  <si>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</si>
  <si>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</si>
  <si>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</si>
  <si>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</si>
  <si>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</si>
  <si>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</si>
  <si>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</si>
  <si>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</si>
  <si>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</si>
  <si>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</si>
  <si>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</si>
  <si>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</si>
  <si>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</si>
  <si>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</si>
  <si>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</si>
  <si>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</si>
  <si>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</si>
  <si>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</si>
  <si>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</si>
  <si>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</si>
  <si>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</si>
  <si>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</si>
  <si>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</si>
  <si>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</si>
  <si>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</si>
  <si>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</si>
  <si>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</si>
  <si>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</si>
  <si>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</si>
  <si>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</si>
  <si>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</si>
  <si>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</si>
  <si>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</si>
  <si>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</si>
  <si>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</si>
  <si>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</si>
  <si>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</si>
  <si>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</si>
  <si>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</si>
  <si>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</si>
  <si>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</si>
  <si>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</si>
  <si>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</si>
  <si>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</si>
  <si>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</si>
  <si>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</si>
  <si>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</si>
  <si>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</si>
  <si>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</si>
  <si>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</si>
  <si>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</si>
  <si>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</si>
  <si>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</si>
  <si>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</si>
  <si>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</si>
  <si>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</si>
  <si>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</si>
  <si>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</si>
  <si>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</si>
  <si>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</si>
  <si>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</si>
  <si>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</si>
  <si>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</si>
  <si>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</si>
  <si>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</si>
  <si>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</si>
  <si>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</si>
  <si>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</si>
  <si>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</si>
  <si>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</si>
  <si>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</si>
  <si>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</si>
  <si>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</si>
  <si>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</si>
  <si>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</si>
  <si>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</si>
  <si>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</si>
  <si>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</si>
  <si>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</si>
  <si>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</si>
  <si>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</si>
  <si>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</si>
  <si>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</si>
  <si>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</si>
  <si>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</si>
  <si>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</si>
  <si>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</si>
  <si>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</si>
  <si>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</si>
  <si>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</si>
  <si>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</si>
  <si>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</si>
  <si>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</si>
  <si>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</si>
  <si>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</si>
  <si>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</si>
  <si>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</si>
  <si>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</si>
  <si>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</si>
  <si>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</si>
  <si>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</si>
  <si>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</si>
  <si>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</si>
  <si>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</si>
  <si>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</si>
  <si>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</si>
  <si>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</si>
  <si>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</si>
  <si>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</si>
  <si>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</si>
  <si>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</si>
  <si>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</si>
  <si>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</si>
  <si>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</si>
  <si>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</si>
  <si>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</si>
  <si>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</si>
  <si>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</si>
  <si>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</si>
  <si>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</si>
  <si>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</si>
  <si>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</si>
  <si>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</si>
  <si>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</si>
  <si>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</si>
  <si>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</si>
  <si>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</si>
  <si>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</si>
  <si>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</si>
  <si>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</si>
  <si>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</si>
  <si>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</si>
  <si>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</si>
  <si>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</si>
  <si>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</si>
  <si>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</si>
  <si>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</si>
  <si>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</si>
  <si>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</si>
  <si>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</si>
  <si>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</si>
  <si>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</si>
  <si>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</si>
  <si>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</si>
  <si>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</si>
  <si>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</si>
  <si>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</si>
  <si>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</si>
  <si>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</si>
  <si>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</si>
  <si>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</si>
  <si>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</si>
  <si>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</si>
  <si>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</si>
  <si>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</si>
  <si>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</si>
  <si>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</si>
  <si>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</si>
  <si>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</si>
  <si>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</si>
  <si>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</si>
  <si>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</si>
  <si>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</si>
  <si>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</si>
  <si>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</si>
  <si>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</si>
  <si>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</si>
  <si>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</si>
  <si>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</si>
  <si>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</si>
  <si>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</si>
  <si>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</si>
  <si>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</si>
  <si>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</si>
  <si>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</si>
  <si>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</si>
  <si>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</si>
  <si>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</si>
  <si>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</si>
  <si>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</si>
  <si>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</si>
  <si>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</si>
  <si>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</si>
  <si>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</si>
  <si>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</si>
  <si>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</si>
  <si>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</si>
  <si>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</si>
  <si>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</si>
  <si>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</si>
  <si>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</si>
  <si>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</si>
  <si>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</si>
  <si>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</si>
  <si>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</si>
  <si>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</si>
  <si>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</si>
  <si>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</si>
  <si>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</si>
  <si>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</si>
  <si>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</si>
  <si>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</si>
  <si>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</si>
  <si>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</si>
  <si>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</si>
  <si>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</si>
  <si>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</si>
  <si>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</si>
  <si>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</si>
  <si>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</si>
  <si>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</si>
  <si>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</si>
  <si>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</si>
  <si>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</si>
  <si>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</si>
  <si>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</si>
  <si>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</si>
  <si>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</si>
  <si>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</si>
  <si>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</si>
  <si>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</si>
  <si>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</si>
  <si>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</si>
  <si>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</si>
  <si>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</si>
  <si>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</si>
  <si>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</si>
  <si>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</si>
  <si>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</si>
  <si>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</si>
  <si>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</si>
  <si>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</si>
  <si>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</si>
  <si>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</si>
  <si>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</si>
  <si>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</si>
  <si>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</si>
  <si>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</si>
  <si>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</si>
  <si>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</si>
  <si>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</si>
  <si>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</si>
  <si>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</si>
  <si>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</si>
  <si>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</si>
  <si>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</si>
  <si>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</si>
  <si>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</si>
  <si>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</si>
  <si>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</si>
  <si>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</si>
  <si>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</si>
  <si>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</si>
  <si>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</si>
  <si>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</si>
  <si>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</si>
  <si>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</si>
  <si>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</si>
  <si>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</si>
  <si>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</si>
  <si>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</si>
  <si>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</si>
  <si>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</si>
  <si>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</si>
  <si>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</si>
  <si>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</si>
  <si>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</si>
  <si>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</si>
  <si>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</si>
  <si>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</si>
  <si>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</si>
  <si>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</si>
  <si>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</si>
  <si>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</si>
  <si>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</si>
  <si>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</si>
  <si>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</si>
  <si>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</si>
  <si>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</si>
  <si>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</si>
  <si>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</si>
  <si>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</si>
  <si>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</si>
  <si>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</si>
  <si>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</si>
  <si>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</si>
  <si>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</si>
  <si>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</si>
  <si>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</si>
  <si>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</si>
  <si>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</si>
  <si>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</si>
  <si>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</si>
  <si>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</si>
  <si>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</si>
  <si>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</si>
  <si>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</si>
  <si>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</si>
  <si>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</si>
  <si>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</si>
  <si>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</si>
  <si>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</si>
  <si>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</si>
  <si>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</si>
  <si>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</si>
  <si>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</si>
  <si>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</si>
  <si>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</si>
  <si>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</si>
  <si>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</si>
  <si>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</si>
  <si>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</si>
  <si>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</si>
  <si>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</si>
  <si>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</si>
  <si>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</si>
  <si>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</si>
  <si>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</si>
  <si>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</si>
  <si>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</si>
  <si>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</si>
  <si>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</si>
  <si>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</si>
  <si>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</si>
  <si>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</si>
  <si>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</si>
  <si>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</si>
  <si>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</si>
  <si>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</si>
  <si>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</si>
  <si>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</si>
  <si>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</si>
  <si>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</si>
  <si>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</si>
  <si>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</si>
  <si>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</si>
  <si>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</si>
  <si>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</si>
  <si>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</si>
  <si>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</si>
  <si>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</si>
  <si>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</si>
  <si>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</si>
  <si>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</si>
  <si>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</si>
  <si>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</si>
  <si>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</si>
  <si>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</si>
  <si>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</si>
  <si>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</si>
  <si>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</si>
  <si>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</si>
  <si>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</si>
  <si>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</si>
  <si>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</si>
  <si>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</si>
  <si>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</si>
  <si>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</si>
  <si>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</si>
  <si>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</si>
  <si>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</si>
  <si>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</si>
  <si>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</si>
  <si>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</si>
  <si>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</si>
  <si>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</si>
  <si>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</si>
  <si>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</si>
  <si>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</si>
  <si>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</si>
  <si>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</si>
  <si>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</si>
  <si>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</si>
  <si>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</si>
  <si>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</si>
  <si>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</si>
  <si>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</si>
  <si>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</si>
  <si>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</si>
  <si>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</si>
  <si>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</si>
  <si>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</si>
  <si>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</si>
  <si>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</si>
  <si>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</si>
  <si>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</si>
  <si>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</si>
  <si>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</si>
  <si>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</si>
  <si>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</si>
  <si>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</si>
  <si>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</si>
  <si>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</si>
  <si>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</si>
  <si>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</si>
  <si>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</si>
  <si>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</si>
  <si>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</si>
  <si>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</si>
  <si>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</si>
  <si>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</si>
  <si>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</si>
  <si>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</si>
  <si>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</si>
  <si>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</si>
  <si>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</si>
  <si>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</si>
  <si>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</si>
  <si>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</si>
  <si>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</si>
  <si>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</si>
  <si>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</si>
  <si>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</si>
  <si>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</si>
  <si>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</si>
  <si>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</si>
  <si>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</si>
  <si>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</si>
  <si>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</si>
  <si>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</si>
  <si>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</si>
  <si>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</si>
  <si>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</si>
  <si>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</si>
  <si>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</si>
  <si>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</si>
  <si>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</si>
  <si>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</si>
  <si>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</si>
  <si>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</si>
  <si>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</si>
  <si>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</si>
  <si>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</si>
  <si>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</si>
  <si>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</si>
  <si>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</si>
  <si>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</si>
  <si>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</si>
  <si>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</si>
  <si>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</si>
  <si>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</si>
  <si>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</si>
  <si>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</si>
  <si>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</si>
  <si>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</si>
  <si>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</si>
  <si>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</si>
  <si>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</si>
  <si>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</si>
  <si>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</si>
  <si>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</si>
  <si>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</si>
  <si>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</si>
  <si>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</si>
  <si>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</si>
  <si>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</si>
  <si>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</si>
  <si>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</si>
  <si>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</si>
  <si>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</si>
  <si>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</si>
  <si>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</si>
  <si>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</si>
  <si>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</si>
  <si>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</si>
  <si>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</si>
  <si>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</si>
  <si>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</si>
  <si>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</si>
  <si>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</si>
  <si>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</si>
  <si>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</si>
  <si>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</si>
  <si>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</si>
  <si>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</si>
  <si>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</si>
  <si>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</si>
  <si>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</si>
  <si>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</si>
  <si>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</si>
  <si>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</si>
  <si>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</si>
  <si>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</si>
  <si>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</si>
  <si>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</si>
  <si>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</si>
  <si>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</si>
  <si>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</si>
  <si>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</si>
  <si>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</si>
  <si>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</si>
  <si>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</si>
  <si>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</si>
  <si>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</si>
  <si>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</si>
  <si>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</si>
  <si>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</si>
  <si>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</si>
  <si>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</si>
  <si>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</si>
  <si>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</si>
  <si>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</si>
  <si>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</si>
  <si>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</si>
  <si>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</si>
  <si>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</si>
  <si>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</si>
  <si>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</si>
  <si>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</si>
  <si>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</si>
  <si>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</si>
  <si>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</si>
  <si>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</si>
  <si>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</si>
  <si>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</si>
  <si>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</si>
  <si>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</si>
  <si>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</si>
  <si>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</si>
  <si>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</si>
  <si>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</si>
  <si>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</si>
  <si>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</si>
  <si>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</si>
  <si>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</si>
  <si>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</si>
  <si>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</si>
  <si>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</si>
  <si>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</si>
  <si>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</si>
  <si>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</si>
  <si>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</si>
  <si>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</si>
  <si>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</si>
  <si>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</si>
  <si>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</si>
  <si>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</si>
  <si>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</si>
  <si>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</si>
  <si>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</si>
  <si>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</si>
  <si>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</si>
  <si>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</si>
  <si>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</si>
  <si>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</si>
  <si>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</si>
  <si>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</si>
  <si>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</si>
  <si>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</si>
  <si>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</si>
  <si>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</si>
  <si>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</si>
  <si>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</si>
  <si>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</si>
  <si>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</si>
  <si>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</si>
  <si>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</si>
  <si>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</si>
  <si>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</si>
  <si>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</si>
  <si>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</si>
  <si>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</si>
  <si>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</si>
  <si>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</si>
  <si>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</si>
  <si>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</si>
  <si>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</si>
  <si>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</si>
  <si>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</si>
  <si>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</si>
  <si>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</si>
  <si>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</si>
  <si>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</si>
  <si>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</si>
  <si>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</si>
  <si>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</si>
  <si>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</si>
  <si>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</si>
  <si>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</si>
  <si>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</si>
  <si>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</si>
  <si>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</si>
  <si>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</si>
  <si>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</si>
  <si>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</si>
  <si>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</si>
  <si>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</si>
  <si>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</si>
  <si>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</si>
  <si>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</si>
  <si>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</si>
  <si>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</si>
  <si>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</si>
  <si>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</si>
  <si>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</si>
  <si>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</si>
  <si>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</si>
  <si>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</si>
  <si>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</si>
  <si>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</si>
  <si>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</si>
  <si>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</si>
  <si>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</si>
  <si>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</si>
  <si>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</si>
  <si>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</si>
  <si>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</si>
  <si>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</si>
  <si>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</si>
  <si>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</si>
  <si>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</si>
  <si>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</si>
  <si>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</si>
  <si>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</si>
  <si>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</si>
  <si>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</si>
  <si>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</si>
  <si>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</si>
  <si>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</si>
  <si>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</si>
  <si>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</si>
  <si>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</si>
  <si>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</si>
  <si>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</si>
  <si>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</si>
  <si>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</si>
  <si>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</si>
  <si>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</si>
  <si>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</si>
  <si>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</si>
  <si>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</si>
  <si>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</si>
  <si>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</si>
  <si>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</si>
  <si>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</si>
  <si>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</si>
  <si>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</si>
  <si>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</si>
  <si>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</si>
  <si>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</si>
  <si>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</si>
  <si>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</si>
  <si>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</si>
  <si>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</si>
  <si>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</si>
  <si>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</si>
  <si>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</si>
  <si>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</si>
  <si>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</si>
  <si>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</si>
  <si>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</si>
  <si>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</si>
  <si>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</si>
  <si>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</si>
  <si>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</si>
  <si>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</si>
  <si>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</si>
  <si>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</si>
  <si>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</si>
  <si>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</si>
  <si>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</si>
  <si>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</si>
  <si>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</si>
  <si>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</si>
  <si>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</si>
  <si>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</si>
  <si>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</si>
  <si>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</si>
  <si>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</si>
  <si>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</si>
  <si>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</si>
  <si>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</si>
  <si>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</si>
  <si>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</si>
  <si>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</si>
  <si>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</si>
  <si>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</si>
  <si>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</si>
  <si>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</si>
  <si>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</si>
  <si>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</si>
  <si>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</si>
  <si>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</si>
  <si>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</si>
  <si>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</si>
  <si>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</si>
  <si>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</si>
  <si>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</si>
  <si>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</si>
  <si>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</si>
  <si>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</si>
  <si>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</si>
  <si>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</si>
  <si>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</si>
  <si>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</si>
  <si>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</si>
  <si>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</si>
  <si>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</si>
  <si>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</si>
  <si>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</si>
  <si>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</si>
  <si>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</si>
  <si>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</si>
  <si>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</si>
  <si>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</si>
  <si>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</si>
  <si>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</si>
  <si>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</si>
  <si>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</si>
  <si>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</si>
  <si>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</si>
  <si>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</si>
  <si>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</si>
  <si>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</si>
  <si>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</si>
  <si>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</si>
  <si>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</si>
  <si>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</si>
  <si>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</si>
  <si>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</si>
  <si>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</si>
  <si>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</si>
  <si>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</si>
  <si>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</si>
  <si>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</si>
  <si>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</si>
  <si>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</si>
  <si>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</si>
  <si>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</si>
  <si>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</si>
  <si>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</si>
  <si>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</si>
  <si>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</si>
  <si>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</si>
  <si>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</si>
  <si>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</si>
  <si>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</si>
  <si>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</si>
  <si>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</si>
  <si>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</si>
  <si>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</si>
  <si>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</si>
  <si>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</si>
  <si>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</si>
  <si>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</si>
  <si>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</si>
  <si>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</si>
  <si>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</si>
  <si>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</si>
  <si>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</si>
  <si>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</si>
  <si>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</si>
  <si>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</si>
  <si>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</si>
  <si>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</si>
  <si>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</si>
  <si>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</si>
  <si>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</si>
  <si>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</si>
  <si>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</si>
  <si>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</si>
  <si>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</si>
  <si>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</si>
  <si>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</si>
  <si>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</si>
  <si>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</si>
  <si>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</si>
  <si>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</si>
  <si>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</si>
  <si>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</si>
  <si>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</si>
  <si>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</si>
  <si>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</si>
  <si>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</si>
  <si>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</si>
  <si>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</si>
  <si>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</si>
  <si>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</si>
  <si>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</si>
  <si>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</si>
  <si>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</si>
  <si>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</si>
  <si>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</si>
  <si>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</si>
  <si>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</si>
  <si>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</si>
  <si>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</si>
  <si>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</si>
  <si>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</si>
  <si>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</si>
  <si>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</si>
  <si>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</si>
  <si>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</si>
  <si>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</si>
  <si>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</si>
  <si>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</si>
  <si>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</si>
  <si>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</si>
  <si>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</si>
  <si>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</si>
  <si>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</si>
  <si>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</si>
  <si>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</si>
  <si>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</si>
  <si>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</si>
  <si>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</si>
  <si>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</si>
  <si>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</si>
  <si>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</si>
  <si>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à base de silano-siloxano oligomérico disperso em água</t>
  </si>
  <si>
    <t>33.03.770</t>
  </si>
  <si>
    <t>Hidrorepelente incolor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</si>
  <si>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</si>
  <si>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</si>
  <si>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</si>
  <si>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</si>
  <si>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</si>
  <si>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</si>
  <si>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</si>
  <si>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</si>
  <si>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</si>
  <si>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</si>
  <si>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</si>
  <si>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</si>
  <si>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</si>
  <si>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</si>
  <si>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</si>
  <si>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</si>
  <si>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</si>
  <si>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</si>
  <si>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</si>
  <si>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</si>
  <si>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</si>
  <si>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</si>
  <si>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</si>
  <si>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</si>
  <si>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</si>
  <si>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</si>
  <si>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</si>
  <si>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</si>
  <si>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</si>
  <si>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</si>
  <si>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</si>
  <si>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</si>
  <si>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</si>
  <si>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</si>
  <si>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</si>
  <si>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</si>
  <si>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</si>
  <si>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</si>
  <si>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</si>
  <si>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</si>
  <si>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</si>
  <si>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</si>
  <si>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</si>
  <si>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</si>
  <si>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</si>
  <si>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</si>
  <si>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</si>
  <si>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</si>
  <si>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</si>
  <si>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</si>
  <si>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</si>
  <si>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</si>
  <si>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</si>
  <si>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</si>
  <si>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</si>
  <si>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</si>
  <si>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</si>
  <si>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</si>
  <si>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</si>
  <si>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</si>
  <si>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</si>
  <si>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</si>
  <si>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</si>
  <si>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</si>
  <si>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</si>
  <si>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</si>
  <si>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</si>
  <si>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</si>
  <si>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</si>
  <si>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</si>
  <si>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</si>
  <si>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</si>
  <si>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</si>
  <si>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</si>
  <si>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</si>
  <si>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</si>
  <si>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</si>
  <si>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</si>
  <si>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</si>
  <si>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</si>
  <si>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</si>
  <si>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</si>
  <si>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</si>
  <si>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</si>
  <si>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</si>
  <si>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</si>
  <si>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</si>
  <si>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</si>
  <si>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</si>
  <si>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</si>
  <si>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</si>
  <si>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</si>
  <si>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</si>
  <si>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</si>
  <si>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</si>
  <si>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</si>
  <si>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</si>
  <si>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</si>
  <si>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</si>
  <si>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</si>
  <si>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</si>
  <si>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</si>
  <si>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</si>
  <si>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</si>
  <si>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</si>
  <si>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</si>
  <si>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</si>
  <si>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</si>
  <si>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</si>
  <si>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</si>
  <si>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</si>
  <si>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</si>
  <si>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</si>
  <si>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</si>
  <si>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</si>
  <si>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</si>
  <si>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</si>
  <si>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</si>
  <si>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</si>
  <si>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</si>
  <si>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</si>
  <si>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</si>
  <si>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</si>
  <si>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</si>
  <si>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</si>
  <si>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</si>
  <si>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</si>
  <si>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</si>
  <si>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</si>
  <si>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</si>
  <si>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</si>
  <si>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</si>
  <si>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</si>
  <si>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</si>
  <si>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</si>
  <si>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</si>
  <si>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</si>
  <si>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</si>
  <si>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</si>
  <si>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</si>
  <si>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</si>
  <si>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</si>
  <si>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</si>
  <si>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</si>
  <si>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</si>
  <si>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</si>
  <si>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</si>
  <si>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</si>
  <si>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</si>
  <si>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</si>
  <si>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</si>
  <si>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</si>
  <si>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</si>
  <si>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</si>
  <si>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</si>
  <si>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</si>
  <si>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</si>
  <si>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</si>
  <si>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</si>
  <si>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</si>
  <si>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</si>
  <si>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</si>
  <si>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</si>
  <si>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</si>
  <si>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</si>
  <si>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</si>
  <si>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</si>
  <si>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</si>
  <si>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</si>
  <si>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</si>
  <si>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</si>
  <si>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</si>
  <si>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</si>
  <si>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</si>
  <si>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</si>
  <si>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</si>
  <si>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</si>
  <si>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</si>
  <si>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</si>
  <si>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</si>
  <si>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</si>
  <si>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34.20.384</t>
  </si>
  <si>
    <t>Bicicletário modelo U invertido em tubo circular de aço Ø 2", com acabamento em pintura eletrostática, para fixação chumbado/parafusado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</si>
  <si>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</si>
  <si>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</si>
  <si>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</si>
  <si>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</si>
  <si>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</si>
  <si>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</si>
  <si>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</si>
  <si>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</si>
  <si>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</si>
  <si>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</si>
  <si>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</si>
  <si>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</si>
  <si>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</si>
  <si>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</si>
  <si>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</si>
  <si>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</si>
  <si>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</si>
  <si>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</si>
  <si>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</si>
  <si>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</si>
  <si>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</si>
  <si>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</si>
  <si>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</si>
  <si>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</si>
  <si>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</si>
  <si>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</si>
  <si>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</si>
  <si>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</si>
  <si>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</si>
  <si>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</si>
  <si>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</si>
  <si>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</si>
  <si>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</si>
  <si>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</si>
  <si>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</si>
  <si>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</si>
  <si>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</si>
  <si>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</si>
  <si>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</si>
  <si>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</si>
  <si>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</si>
  <si>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</si>
  <si>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</si>
  <si>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</si>
  <si>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</si>
  <si>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</si>
  <si>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</si>
  <si>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</si>
  <si>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</si>
  <si>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</si>
  <si>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</si>
  <si>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</si>
  <si>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</si>
  <si>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</si>
  <si>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</si>
  <si>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</si>
  <si>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</si>
  <si>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</si>
  <si>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</si>
  <si>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</si>
  <si>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</si>
  <si>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</si>
  <si>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</si>
  <si>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</si>
  <si>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</si>
  <si>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</si>
  <si>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</si>
  <si>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</si>
  <si>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</si>
  <si>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</si>
  <si>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</si>
  <si>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</si>
  <si>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</si>
  <si>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</si>
  <si>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</si>
  <si>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</si>
  <si>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</si>
  <si>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</si>
  <si>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</si>
  <si>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</si>
  <si>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</si>
  <si>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</si>
  <si>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</si>
  <si>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</si>
  <si>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</si>
  <si>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</si>
  <si>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</si>
  <si>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</si>
  <si>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</si>
  <si>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</si>
  <si>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</si>
  <si>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</si>
  <si>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</si>
  <si>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</si>
  <si>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</si>
  <si>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</si>
  <si>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</si>
  <si>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</si>
  <si>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</si>
  <si>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</si>
  <si>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</si>
  <si>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</si>
  <si>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</si>
  <si>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</si>
  <si>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</si>
  <si>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</si>
  <si>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</si>
  <si>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</si>
  <si>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</si>
  <si>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</si>
  <si>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</si>
  <si>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</si>
  <si>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</si>
  <si>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</si>
  <si>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</si>
  <si>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</si>
  <si>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</si>
  <si>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</si>
  <si>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</si>
  <si>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</si>
  <si>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</si>
  <si>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</si>
  <si>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</si>
  <si>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</si>
  <si>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</si>
  <si>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</si>
  <si>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</si>
  <si>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</si>
  <si>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</si>
  <si>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</si>
  <si>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</si>
  <si>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</si>
  <si>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</si>
  <si>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</si>
  <si>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</si>
  <si>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</si>
  <si>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</si>
  <si>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</si>
  <si>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</si>
  <si>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</si>
  <si>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</si>
  <si>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</si>
  <si>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</si>
  <si>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</si>
  <si>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</si>
  <si>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</si>
  <si>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</si>
  <si>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</si>
  <si>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</si>
  <si>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</si>
  <si>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</si>
  <si>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</si>
  <si>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</si>
  <si>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</si>
  <si>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</si>
  <si>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</si>
  <si>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</si>
  <si>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</si>
  <si>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</si>
  <si>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</si>
  <si>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</si>
  <si>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</si>
  <si>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</si>
  <si>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</si>
  <si>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</si>
  <si>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</si>
  <si>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</si>
  <si>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</si>
  <si>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</si>
  <si>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</si>
  <si>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</si>
  <si>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</si>
  <si>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</si>
  <si>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</si>
  <si>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</si>
  <si>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</si>
  <si>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</si>
  <si>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</si>
  <si>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</si>
  <si>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</si>
  <si>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</si>
  <si>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</si>
  <si>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</si>
  <si>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</si>
  <si>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</si>
  <si>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</si>
  <si>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</si>
  <si>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</si>
  <si>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</si>
  <si>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</si>
  <si>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</si>
  <si>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</si>
  <si>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</si>
  <si>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</si>
  <si>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</si>
  <si>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</si>
  <si>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</si>
  <si>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</si>
  <si>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</si>
  <si>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</si>
  <si>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</si>
  <si>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</si>
  <si>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</si>
  <si>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</si>
  <si>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</si>
  <si>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</si>
  <si>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</si>
  <si>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</si>
  <si>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</si>
  <si>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</si>
  <si>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</si>
  <si>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</si>
  <si>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</si>
  <si>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</si>
  <si>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</si>
  <si>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</si>
  <si>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</si>
  <si>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</si>
  <si>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</si>
  <si>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</si>
  <si>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</si>
  <si>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</si>
  <si>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</si>
  <si>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</si>
  <si>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</si>
  <si>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</si>
  <si>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</si>
  <si>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</si>
  <si>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</si>
  <si>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</si>
  <si>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</si>
  <si>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</si>
  <si>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</si>
  <si>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</si>
  <si>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</si>
  <si>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</si>
  <si>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</si>
  <si>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</si>
  <si>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</si>
  <si>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</si>
  <si>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</si>
  <si>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</si>
  <si>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</si>
  <si>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</si>
  <si>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</si>
  <si>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</si>
  <si>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</si>
  <si>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</si>
  <si>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</si>
  <si>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</si>
  <si>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</si>
  <si>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</si>
  <si>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</si>
  <si>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</si>
  <si>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</si>
  <si>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</si>
  <si>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</si>
  <si>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</si>
  <si>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</si>
  <si>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</si>
  <si>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</si>
  <si>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</si>
  <si>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</si>
  <si>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</si>
  <si>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</si>
  <si>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</si>
  <si>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</si>
  <si>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</si>
  <si>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</si>
  <si>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</si>
  <si>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</si>
  <si>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</si>
  <si>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</si>
  <si>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</si>
  <si>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</si>
  <si>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</si>
  <si>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</si>
  <si>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</si>
  <si>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</si>
  <si>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</si>
  <si>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</si>
  <si>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</si>
  <si>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</si>
  <si>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</si>
  <si>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</si>
  <si>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</si>
  <si>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</si>
  <si>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</si>
  <si>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</si>
  <si>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</si>
  <si>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</si>
  <si>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</si>
  <si>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</si>
  <si>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</si>
  <si>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</si>
  <si>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</si>
  <si>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</si>
  <si>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</si>
  <si>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</si>
  <si>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</si>
  <si>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</si>
  <si>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</si>
  <si>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</si>
  <si>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</si>
  <si>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</si>
  <si>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</si>
  <si>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</si>
  <si>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</si>
  <si>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</si>
  <si>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</si>
  <si>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</si>
  <si>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</si>
  <si>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</si>
  <si>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</si>
  <si>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</si>
  <si>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</si>
  <si>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</si>
  <si>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</si>
  <si>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</si>
  <si>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</si>
  <si>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</si>
  <si>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</si>
  <si>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</si>
  <si>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</si>
  <si>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</si>
  <si>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</si>
  <si>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</si>
  <si>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</si>
  <si>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</si>
  <si>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</si>
  <si>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</si>
  <si>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</si>
  <si>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</si>
  <si>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</si>
  <si>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</si>
  <si>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</si>
  <si>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</si>
  <si>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</si>
  <si>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</si>
  <si>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</si>
  <si>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</si>
  <si>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</si>
  <si>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</si>
  <si>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</si>
  <si>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</si>
  <si>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em caixa aberta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</si>
  <si>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</si>
  <si>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</si>
  <si>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</si>
  <si>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</si>
  <si>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</si>
  <si>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</si>
  <si>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</si>
  <si>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</si>
  <si>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</si>
  <si>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</si>
  <si>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</si>
  <si>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</si>
  <si>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</si>
  <si>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</si>
  <si>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</si>
  <si>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Disjuntor termomagnético, tripolar 220/380 V, corrente de 60 A até 100 A</t>
  </si>
  <si>
    <t>37.13.690</t>
  </si>
  <si>
    <t>Disjuntor série universal, em caixa moldada, térmico e magnético fixos, bipolar 415 V, corrente de 60 A até 100 A</t>
  </si>
  <si>
    <t>37.13.700</t>
  </si>
  <si>
    <t>Disjuntor série universal, em caixa moldada, térmico e magnético fixos, bipolar 380/600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</si>
  <si>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</si>
  <si>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</si>
  <si>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</si>
  <si>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</si>
  <si>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</si>
  <si>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</si>
  <si>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</si>
  <si>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</si>
  <si>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</si>
  <si>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</si>
  <si>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</si>
  <si>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</si>
  <si>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</si>
  <si>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</si>
  <si>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</si>
  <si>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</si>
  <si>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</si>
  <si>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</si>
  <si>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</si>
  <si>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</si>
  <si>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</si>
  <si>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</si>
  <si>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</si>
  <si>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</si>
  <si>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</si>
  <si>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</si>
  <si>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</si>
  <si>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</si>
  <si>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</si>
  <si>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</si>
  <si>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</si>
  <si>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415 V, corrente de 80 A até 125 A</t>
  </si>
  <si>
    <t>37.13.920</t>
  </si>
  <si>
    <t>Disjuntor em caixa aberta, térmico ajustável e magnético fixo, tripolar 2000/1200 V, faixa de ajuste de 1600 até 2000 A</t>
  </si>
  <si>
    <t>37.13.930</t>
  </si>
  <si>
    <t>Disjuntor em caixa aberta,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</si>
  <si>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</si>
  <si>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</si>
  <si>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</si>
  <si>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</si>
  <si>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</si>
  <si>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</si>
  <si>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</si>
  <si>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</si>
  <si>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</si>
  <si>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</si>
  <si>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</si>
  <si>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</si>
  <si>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</si>
  <si>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</si>
  <si>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</si>
  <si>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</si>
  <si>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</si>
  <si>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</si>
  <si>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</si>
  <si>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</si>
  <si>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</si>
  <si>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</si>
  <si>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</si>
  <si>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</si>
  <si>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</si>
  <si>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</si>
  <si>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</si>
  <si>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</si>
  <si>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</si>
  <si>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</si>
  <si>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</si>
  <si>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</si>
  <si>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</si>
  <si>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</si>
  <si>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</si>
  <si>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</si>
  <si>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</si>
  <si>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</si>
  <si>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</si>
  <si>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</si>
  <si>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</si>
  <si>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</si>
  <si>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</si>
  <si>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</si>
  <si>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</si>
  <si>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</si>
  <si>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</si>
  <si>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</si>
  <si>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</si>
  <si>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</si>
  <si>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</si>
  <si>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</si>
  <si>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</si>
  <si>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</si>
  <si>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</si>
  <si>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</si>
  <si>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</si>
  <si>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</si>
  <si>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</si>
  <si>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</si>
  <si>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</si>
  <si>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</si>
  <si>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</si>
  <si>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</si>
  <si>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</si>
  <si>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</si>
  <si>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</si>
  <si>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</si>
  <si>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</si>
  <si>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</si>
  <si>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</si>
  <si>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</si>
  <si>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</si>
  <si>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</si>
  <si>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</si>
  <si>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</si>
  <si>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</si>
  <si>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</si>
  <si>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</si>
  <si>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</si>
  <si>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</si>
  <si>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</si>
  <si>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</si>
  <si>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</si>
  <si>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</si>
  <si>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</si>
  <si>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</si>
  <si>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</si>
  <si>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</si>
  <si>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</si>
  <si>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</si>
  <si>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</si>
  <si>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</si>
  <si>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</si>
  <si>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</si>
  <si>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</si>
  <si>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</si>
  <si>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</si>
  <si>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</si>
  <si>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</si>
  <si>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</si>
  <si>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</si>
  <si>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</si>
  <si>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</si>
  <si>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</si>
  <si>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</si>
  <si>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</si>
  <si>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</si>
  <si>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</si>
  <si>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</si>
  <si>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</si>
  <si>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</si>
  <si>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</si>
  <si>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</si>
  <si>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</si>
  <si>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</si>
  <si>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</si>
  <si>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</si>
  <si>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</si>
  <si>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</si>
  <si>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</si>
  <si>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</si>
  <si>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</si>
  <si>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</si>
  <si>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</si>
  <si>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</si>
  <si>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</si>
  <si>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</si>
  <si>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</si>
  <si>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</si>
  <si>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175 cv</t>
  </si>
  <si>
    <t>37.20.193</t>
  </si>
  <si>
    <t>Inversor de frequência para variação de velocidade em motores, potência de 1,5 a 150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</si>
  <si>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</si>
  <si>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</si>
  <si>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</si>
  <si>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</si>
  <si>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</si>
  <si>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</si>
  <si>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</si>
  <si>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</si>
  <si>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</si>
  <si>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</si>
  <si>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</si>
  <si>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</si>
  <si>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</si>
  <si>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</si>
  <si>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</si>
  <si>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</si>
  <si>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</si>
  <si>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</si>
  <si>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</si>
  <si>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</si>
  <si>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</si>
  <si>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</si>
  <si>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</si>
  <si>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</si>
  <si>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</si>
  <si>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</si>
  <si>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</si>
  <si>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Disjuntor em caixa moldada tripolar, térmico e magnético fixos, tensão de isolamento 500/690V, de 10A a 63A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</si>
  <si>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</si>
  <si>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</si>
  <si>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</si>
  <si>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</si>
  <si>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</si>
  <si>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</si>
  <si>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</si>
  <si>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</si>
  <si>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</si>
  <si>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</si>
  <si>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</si>
  <si>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</si>
  <si>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</si>
  <si>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</si>
  <si>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</si>
  <si>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</si>
  <si>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</si>
  <si>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</si>
  <si>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</si>
  <si>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</si>
  <si>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</si>
  <si>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</si>
  <si>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</si>
  <si>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</si>
  <si>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</si>
  <si>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</si>
  <si>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</si>
  <si>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</si>
  <si>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</si>
  <si>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</si>
  <si>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</si>
  <si>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</si>
  <si>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</si>
  <si>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</si>
  <si>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</si>
  <si>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</si>
  <si>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</si>
  <si>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</si>
  <si>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</si>
  <si>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</si>
  <si>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</si>
  <si>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</si>
  <si>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</si>
  <si>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</si>
  <si>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</si>
  <si>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</si>
  <si>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</si>
  <si>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</si>
  <si>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</si>
  <si>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</si>
  <si>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</si>
  <si>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</si>
  <si>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</si>
  <si>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</si>
  <si>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</si>
  <si>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</si>
  <si>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</si>
  <si>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</si>
  <si>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</si>
  <si>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</si>
  <si>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</si>
  <si>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</si>
  <si>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</si>
  <si>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</si>
  <si>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</si>
  <si>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</si>
  <si>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</si>
  <si>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</si>
  <si>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</si>
  <si>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</si>
  <si>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</si>
  <si>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</si>
  <si>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</si>
  <si>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</si>
  <si>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</si>
  <si>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</si>
  <si>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</si>
  <si>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</si>
  <si>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</si>
  <si>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</si>
  <si>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</si>
  <si>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</si>
  <si>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</si>
  <si>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</si>
  <si>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</si>
  <si>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</si>
  <si>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</si>
  <si>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</si>
  <si>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</si>
  <si>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</si>
  <si>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</si>
  <si>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</si>
  <si>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</si>
  <si>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</si>
  <si>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</si>
  <si>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</si>
  <si>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</si>
  <si>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</si>
  <si>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</si>
  <si>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</si>
  <si>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</si>
  <si>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</si>
  <si>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</si>
  <si>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</si>
  <si>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</si>
  <si>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</si>
  <si>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</si>
  <si>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</si>
  <si>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</si>
  <si>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</si>
  <si>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</si>
  <si>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</si>
  <si>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</si>
  <si>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</si>
  <si>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</si>
  <si>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</si>
  <si>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</si>
  <si>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</si>
  <si>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</si>
  <si>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</si>
  <si>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</si>
  <si>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</si>
  <si>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</si>
  <si>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</si>
  <si>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</si>
  <si>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</si>
  <si>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</si>
  <si>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</si>
  <si>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</si>
  <si>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</si>
  <si>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</si>
  <si>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</si>
  <si>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</si>
  <si>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</si>
  <si>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</si>
  <si>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</si>
  <si>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</si>
  <si>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</si>
  <si>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</si>
  <si>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</si>
  <si>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</si>
  <si>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</si>
  <si>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</si>
  <si>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</si>
  <si>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</si>
  <si>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</si>
  <si>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</si>
  <si>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</si>
  <si>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</si>
  <si>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</si>
  <si>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</si>
  <si>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</si>
  <si>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</si>
  <si>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</si>
  <si>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</si>
  <si>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</si>
  <si>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</si>
  <si>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</si>
  <si>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</si>
  <si>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</si>
  <si>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</si>
  <si>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</si>
  <si>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</si>
  <si>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</si>
  <si>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</si>
  <si>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</si>
  <si>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</si>
  <si>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</si>
  <si>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</si>
  <si>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</si>
  <si>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</si>
  <si>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</si>
  <si>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</si>
  <si>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</si>
  <si>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</si>
  <si>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</si>
  <si>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</si>
  <si>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</si>
  <si>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</si>
  <si>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</si>
  <si>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</si>
  <si>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</si>
  <si>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</si>
  <si>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</si>
  <si>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</si>
  <si>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</si>
  <si>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</si>
  <si>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</si>
  <si>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</si>
  <si>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</si>
  <si>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</si>
  <si>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</si>
  <si>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</si>
  <si>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</si>
  <si>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</si>
  <si>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</si>
  <si>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</si>
  <si>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</si>
  <si>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</si>
  <si>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</si>
  <si>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</si>
  <si>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</si>
  <si>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</si>
  <si>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</si>
  <si>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</si>
  <si>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</si>
  <si>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</si>
  <si>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</si>
  <si>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</si>
  <si>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</si>
  <si>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</si>
  <si>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</si>
  <si>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</si>
  <si>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</si>
  <si>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</si>
  <si>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</si>
  <si>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</si>
  <si>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</si>
  <si>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</si>
  <si>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</si>
  <si>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</si>
  <si>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</si>
  <si>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</si>
  <si>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</si>
  <si>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</si>
  <si>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</si>
  <si>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</si>
  <si>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</si>
  <si>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</si>
  <si>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</si>
  <si>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</si>
  <si>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</si>
  <si>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</si>
  <si>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</si>
  <si>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</si>
  <si>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</si>
  <si>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</si>
  <si>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</si>
  <si>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</si>
  <si>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</si>
  <si>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</si>
  <si>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</si>
  <si>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</si>
  <si>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</si>
  <si>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</si>
  <si>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</si>
  <si>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</si>
  <si>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</si>
  <si>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</si>
  <si>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</si>
  <si>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</si>
  <si>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</si>
  <si>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</si>
  <si>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</si>
  <si>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</si>
  <si>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</si>
  <si>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</si>
  <si>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</si>
  <si>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</si>
  <si>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</si>
  <si>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</si>
  <si>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</si>
  <si>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</si>
  <si>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</si>
  <si>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</si>
  <si>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</si>
  <si>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</si>
  <si>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</si>
  <si>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</si>
  <si>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</si>
  <si>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</si>
  <si>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</si>
  <si>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</si>
  <si>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</si>
  <si>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</si>
  <si>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</si>
  <si>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</si>
  <si>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</si>
  <si>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</si>
  <si>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</si>
  <si>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</si>
  <si>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</si>
  <si>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</si>
  <si>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</si>
  <si>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</si>
  <si>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</si>
  <si>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</si>
  <si>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</si>
  <si>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</si>
  <si>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</si>
  <si>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</si>
  <si>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</si>
  <si>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</si>
  <si>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</si>
  <si>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</si>
  <si>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</si>
  <si>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</si>
  <si>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</si>
  <si>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</si>
  <si>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</si>
  <si>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</si>
  <si>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</si>
  <si>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</si>
  <si>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</si>
  <si>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</si>
  <si>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</si>
  <si>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</si>
  <si>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</si>
  <si>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</si>
  <si>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</si>
  <si>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</si>
  <si>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</si>
  <si>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</si>
  <si>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</si>
  <si>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</si>
  <si>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</si>
  <si>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</si>
  <si>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</si>
  <si>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</si>
  <si>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</si>
  <si>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</si>
  <si>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</si>
  <si>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</si>
  <si>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</si>
  <si>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</si>
  <si>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</si>
  <si>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</si>
  <si>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</si>
  <si>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</si>
  <si>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</si>
  <si>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</si>
  <si>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</si>
  <si>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</si>
  <si>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</si>
  <si>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</si>
  <si>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</si>
  <si>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</si>
  <si>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</si>
  <si>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</si>
  <si>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</si>
  <si>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</si>
  <si>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</si>
  <si>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</si>
  <si>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</si>
  <si>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</si>
  <si>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</si>
  <si>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</si>
  <si>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</si>
  <si>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</si>
  <si>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</si>
  <si>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</si>
  <si>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</si>
  <si>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</si>
  <si>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</si>
  <si>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</si>
  <si>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</si>
  <si>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</si>
  <si>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</si>
  <si>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</si>
  <si>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</si>
  <si>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</si>
  <si>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</si>
  <si>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</si>
  <si>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</si>
  <si>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</si>
  <si>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</si>
  <si>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</si>
  <si>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</si>
  <si>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</si>
  <si>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</si>
  <si>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</si>
  <si>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</si>
  <si>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</si>
  <si>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</si>
  <si>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</si>
  <si>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</si>
  <si>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</si>
  <si>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</si>
  <si>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</si>
  <si>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</si>
  <si>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</si>
  <si>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</si>
  <si>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</si>
  <si>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</si>
  <si>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</si>
  <si>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</si>
  <si>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</si>
  <si>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</si>
  <si>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</si>
  <si>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</si>
  <si>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</si>
  <si>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</si>
  <si>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</si>
  <si>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</si>
  <si>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</si>
  <si>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</si>
  <si>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</si>
  <si>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</si>
  <si>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</si>
  <si>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</si>
  <si>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</si>
  <si>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</si>
  <si>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</si>
  <si>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</si>
  <si>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</si>
  <si>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</si>
  <si>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</si>
  <si>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</si>
  <si>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</si>
  <si>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</si>
  <si>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</si>
  <si>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</si>
  <si>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</si>
  <si>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</si>
  <si>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</si>
  <si>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</si>
  <si>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</si>
  <si>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</si>
  <si>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</si>
  <si>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</si>
  <si>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</si>
  <si>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</si>
  <si>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</si>
  <si>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</si>
  <si>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</si>
  <si>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</si>
  <si>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</si>
  <si>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</si>
  <si>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</si>
  <si>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</si>
  <si>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</si>
  <si>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</si>
  <si>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</si>
  <si>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</si>
  <si>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</si>
  <si>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</si>
  <si>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</si>
  <si>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</si>
  <si>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</si>
  <si>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</si>
  <si>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</si>
  <si>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</si>
  <si>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</si>
  <si>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</si>
  <si>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</si>
  <si>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</si>
  <si>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</si>
  <si>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</si>
  <si>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</si>
  <si>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</si>
  <si>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</si>
  <si>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</si>
  <si>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</si>
  <si>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</si>
  <si>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</si>
  <si>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</si>
  <si>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</si>
  <si>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</si>
  <si>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</si>
  <si>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</si>
  <si>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</si>
  <si>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</si>
  <si>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</si>
  <si>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</si>
  <si>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</si>
  <si>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</si>
  <si>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</si>
  <si>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</si>
  <si>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</si>
  <si>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</si>
  <si>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</si>
  <si>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</si>
  <si>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</si>
  <si>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</si>
  <si>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</si>
  <si>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</si>
  <si>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</si>
  <si>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</si>
  <si>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</si>
  <si>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</si>
  <si>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</si>
  <si>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</si>
  <si>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</si>
  <si>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</si>
  <si>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</si>
  <si>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</si>
  <si>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</si>
  <si>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</si>
  <si>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</si>
  <si>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</si>
  <si>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</si>
  <si>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</si>
  <si>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</si>
  <si>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</si>
  <si>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</si>
  <si>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</si>
  <si>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</si>
  <si>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</si>
  <si>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</si>
  <si>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</si>
  <si>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</si>
  <si>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</si>
  <si>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</si>
  <si>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</si>
  <si>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</si>
  <si>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</si>
  <si>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</si>
  <si>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</si>
  <si>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</si>
  <si>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</si>
  <si>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</si>
  <si>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</si>
  <si>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</si>
  <si>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</si>
  <si>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</si>
  <si>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</si>
  <si>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</si>
  <si>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</si>
  <si>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</si>
  <si>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</si>
  <si>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</si>
  <si>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</si>
  <si>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</si>
  <si>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</si>
  <si>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</si>
  <si>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</si>
  <si>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</si>
  <si>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</si>
  <si>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</si>
  <si>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</si>
  <si>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</si>
  <si>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</si>
  <si>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</si>
  <si>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</si>
  <si>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</si>
  <si>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</si>
  <si>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</si>
  <si>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</si>
  <si>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</si>
  <si>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</si>
  <si>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</si>
  <si>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</si>
  <si>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</si>
  <si>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</si>
  <si>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</si>
  <si>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</si>
  <si>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</si>
  <si>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</si>
  <si>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</si>
  <si>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</si>
  <si>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</si>
  <si>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</si>
  <si>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</si>
  <si>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</si>
  <si>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</si>
  <si>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</si>
  <si>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</si>
  <si>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</si>
  <si>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</si>
  <si>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</si>
  <si>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</si>
  <si>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</si>
  <si>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</si>
  <si>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</si>
  <si>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</si>
  <si>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</si>
  <si>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</si>
  <si>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</si>
  <si>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</si>
  <si>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</si>
  <si>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</si>
  <si>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</si>
  <si>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</si>
  <si>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</si>
  <si>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</si>
  <si>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</si>
  <si>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</si>
  <si>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</si>
  <si>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</si>
  <si>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</si>
  <si>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</si>
  <si>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</si>
  <si>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</si>
  <si>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</si>
  <si>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</si>
  <si>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</si>
  <si>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</si>
  <si>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</si>
  <si>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</si>
  <si>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</si>
  <si>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</si>
  <si>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</si>
  <si>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</si>
  <si>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</si>
  <si>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</si>
  <si>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</si>
  <si>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</si>
  <si>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</si>
  <si>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</si>
  <si>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</si>
  <si>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</si>
  <si>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</si>
  <si>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</si>
  <si>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</si>
  <si>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</si>
  <si>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</si>
  <si>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</si>
  <si>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</si>
  <si>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</si>
  <si>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</si>
  <si>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</si>
  <si>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</si>
  <si>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</si>
  <si>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</si>
  <si>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</si>
  <si>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</si>
  <si>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</si>
  <si>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</si>
  <si>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</si>
  <si>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</si>
  <si>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</si>
  <si>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</si>
  <si>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</si>
  <si>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</si>
  <si>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</si>
  <si>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</si>
  <si>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</si>
  <si>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</si>
  <si>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</si>
  <si>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</si>
  <si>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</si>
  <si>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</si>
  <si>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</si>
  <si>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</si>
  <si>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</si>
  <si>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</si>
  <si>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</si>
  <si>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</si>
  <si>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</si>
  <si>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</si>
  <si>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</si>
  <si>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</si>
  <si>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</si>
  <si>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</si>
  <si>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</si>
  <si>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</si>
  <si>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</si>
  <si>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</si>
  <si>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</si>
  <si>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</si>
  <si>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</si>
  <si>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</si>
  <si>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</si>
  <si>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</si>
  <si>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</si>
  <si>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</si>
  <si>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</si>
  <si>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</si>
  <si>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</si>
  <si>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</si>
  <si>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</si>
  <si>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</si>
  <si>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</si>
  <si>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</si>
  <si>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</si>
  <si>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</si>
  <si>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</si>
  <si>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</si>
  <si>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</si>
  <si>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</si>
  <si>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</si>
  <si>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</si>
  <si>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</si>
  <si>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</si>
  <si>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</si>
  <si>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</si>
  <si>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</si>
  <si>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</si>
  <si>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</si>
  <si>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</si>
  <si>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</si>
  <si>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</si>
  <si>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</si>
  <si>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</si>
  <si>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</si>
  <si>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</si>
  <si>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</si>
  <si>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</si>
  <si>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</si>
  <si>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</si>
  <si>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</si>
  <si>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</si>
  <si>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</si>
  <si>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</si>
  <si>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</si>
  <si>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</si>
  <si>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</si>
  <si>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</si>
  <si>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</si>
  <si>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</si>
  <si>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</si>
  <si>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</si>
  <si>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</si>
  <si>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</si>
  <si>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</si>
  <si>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</si>
  <si>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</si>
  <si>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</si>
  <si>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</si>
  <si>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</si>
  <si>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</si>
  <si>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</si>
  <si>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</si>
  <si>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</si>
  <si>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</si>
  <si>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</si>
  <si>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</si>
  <si>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</si>
  <si>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</si>
  <si>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</si>
  <si>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</si>
  <si>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</si>
  <si>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</si>
  <si>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</si>
  <si>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</si>
  <si>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</si>
  <si>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</si>
  <si>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</si>
  <si>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</si>
  <si>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</si>
  <si>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</si>
  <si>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</si>
  <si>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</si>
  <si>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</si>
  <si>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</si>
  <si>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</si>
  <si>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</si>
  <si>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</si>
  <si>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</si>
  <si>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</si>
  <si>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</si>
  <si>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</si>
  <si>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</si>
  <si>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</si>
  <si>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</si>
  <si>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</si>
  <si>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</si>
  <si>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</si>
  <si>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</si>
  <si>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</si>
  <si>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</si>
  <si>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</si>
  <si>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</si>
  <si>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</si>
  <si>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</si>
  <si>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</si>
  <si>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</si>
  <si>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</si>
  <si>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</si>
  <si>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</si>
  <si>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</si>
  <si>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</si>
  <si>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</si>
  <si>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</si>
  <si>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</si>
  <si>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</si>
  <si>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</si>
  <si>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</si>
  <si>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</si>
  <si>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</si>
  <si>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</si>
  <si>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</si>
  <si>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</si>
  <si>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</si>
  <si>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</si>
  <si>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</si>
  <si>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</si>
  <si>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</si>
  <si>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</si>
  <si>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</si>
  <si>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</si>
  <si>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</si>
  <si>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</si>
  <si>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</si>
  <si>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</si>
  <si>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</si>
  <si>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</si>
  <si>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</si>
  <si>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</si>
  <si>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</si>
  <si>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</si>
  <si>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</si>
  <si>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</si>
  <si>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</si>
  <si>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</si>
  <si>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</si>
  <si>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</si>
  <si>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</si>
  <si>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</si>
  <si>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</si>
  <si>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</si>
  <si>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</si>
  <si>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</si>
  <si>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</si>
  <si>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</si>
  <si>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</si>
  <si>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</si>
  <si>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</si>
  <si>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</si>
  <si>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</si>
  <si>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</si>
  <si>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</si>
  <si>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</si>
  <si>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</si>
  <si>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</si>
  <si>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</si>
  <si>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</si>
  <si>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</si>
  <si>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</si>
  <si>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</si>
  <si>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</si>
  <si>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</si>
  <si>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</si>
  <si>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</si>
  <si>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</si>
  <si>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</si>
  <si>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</si>
  <si>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</si>
  <si>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</si>
  <si>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</si>
  <si>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</si>
  <si>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</si>
  <si>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</si>
  <si>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</si>
  <si>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</si>
  <si>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</si>
  <si>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</si>
  <si>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</si>
  <si>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</si>
  <si>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</si>
  <si>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</si>
  <si>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</si>
  <si>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</si>
  <si>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</si>
  <si>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</si>
  <si>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</si>
  <si>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</si>
  <si>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</si>
  <si>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</si>
  <si>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</si>
  <si>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</si>
  <si>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</si>
  <si>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</si>
  <si>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</si>
  <si>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</si>
  <si>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</si>
  <si>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</si>
  <si>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</si>
  <si>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</si>
  <si>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</si>
  <si>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</si>
  <si>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</si>
  <si>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</si>
  <si>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</si>
  <si>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</si>
  <si>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</si>
  <si>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</si>
  <si>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</si>
  <si>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</si>
  <si>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</si>
  <si>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</si>
  <si>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</si>
  <si>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</si>
  <si>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</si>
  <si>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</si>
  <si>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</si>
  <si>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</si>
  <si>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</si>
  <si>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</si>
  <si>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</si>
  <si>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</si>
  <si>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</si>
  <si>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</si>
  <si>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</si>
  <si>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</si>
  <si>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</si>
  <si>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</si>
  <si>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</si>
  <si>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</si>
  <si>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</si>
  <si>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</si>
  <si>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</si>
  <si>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</si>
  <si>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</si>
  <si>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</si>
  <si>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</si>
  <si>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</si>
  <si>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</si>
  <si>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</si>
  <si>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</si>
  <si>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</si>
  <si>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</si>
  <si>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</si>
  <si>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</si>
  <si>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</si>
  <si>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</si>
  <si>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</si>
  <si>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</si>
  <si>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</si>
  <si>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</si>
  <si>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</si>
  <si>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</si>
  <si>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</si>
  <si>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</si>
  <si>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</si>
  <si>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</si>
  <si>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</si>
  <si>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</si>
  <si>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</si>
  <si>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</si>
  <si>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</si>
  <si>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</si>
  <si>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</si>
  <si>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</si>
  <si>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</si>
  <si>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</si>
  <si>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</si>
  <si>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</si>
  <si>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</si>
  <si>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</si>
  <si>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</si>
  <si>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</si>
  <si>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</si>
  <si>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</si>
  <si>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</si>
  <si>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</si>
  <si>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</si>
  <si>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</si>
  <si>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</si>
  <si>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</si>
  <si>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</si>
  <si>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</si>
  <si>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</si>
  <si>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</si>
  <si>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</si>
  <si>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</si>
  <si>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</si>
  <si>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</si>
  <si>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</si>
  <si>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</si>
  <si>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</si>
  <si>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</si>
  <si>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</si>
  <si>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</si>
  <si>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</si>
  <si>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</si>
  <si>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</si>
  <si>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</si>
  <si>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</si>
  <si>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</si>
  <si>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</si>
  <si>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</si>
  <si>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</si>
  <si>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</si>
  <si>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</si>
  <si>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</si>
  <si>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</si>
  <si>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</si>
  <si>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</si>
  <si>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</si>
  <si>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</si>
  <si>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</si>
  <si>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</si>
  <si>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</si>
  <si>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</si>
  <si>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</si>
  <si>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</si>
  <si>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</si>
  <si>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</si>
  <si>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</si>
  <si>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</si>
  <si>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</si>
  <si>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</si>
  <si>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</si>
  <si>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</si>
  <si>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</si>
  <si>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</si>
  <si>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</si>
  <si>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</si>
  <si>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</si>
  <si>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</si>
  <si>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</si>
  <si>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</si>
  <si>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</si>
  <si>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</si>
  <si>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</si>
  <si>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</si>
  <si>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</si>
  <si>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</si>
  <si>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</si>
  <si>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</si>
  <si>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</si>
  <si>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</si>
  <si>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</si>
  <si>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</si>
  <si>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</si>
  <si>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</si>
  <si>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</si>
  <si>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</si>
  <si>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</si>
  <si>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</si>
  <si>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</si>
  <si>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</si>
  <si>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</si>
  <si>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</si>
  <si>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</si>
  <si>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</si>
  <si>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</si>
  <si>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</si>
  <si>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</si>
  <si>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</si>
  <si>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</si>
  <si>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</si>
  <si>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</si>
  <si>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</si>
  <si>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</si>
  <si>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</si>
  <si>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</si>
  <si>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</si>
  <si>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</si>
  <si>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</si>
  <si>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</si>
  <si>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</si>
  <si>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</si>
  <si>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</si>
  <si>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</si>
  <si>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</si>
  <si>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</si>
  <si>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</si>
  <si>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</si>
  <si>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</si>
  <si>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</si>
  <si>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</si>
  <si>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</si>
  <si>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</si>
  <si>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</si>
  <si>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</si>
  <si>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</si>
  <si>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</si>
  <si>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</si>
  <si>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</si>
  <si>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</si>
  <si>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</si>
  <si>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</si>
  <si>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</si>
  <si>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</si>
  <si>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</si>
  <si>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</si>
  <si>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</si>
  <si>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</si>
  <si>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</si>
  <si>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</si>
  <si>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</si>
  <si>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</si>
  <si>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</si>
  <si>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quadrada de sobrepor tipo calha fechada, com difusor plano, para 4 lâmpadas tubulares de 14 W/16 W/18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</si>
  <si>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</si>
  <si>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</si>
  <si>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</si>
  <si>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</si>
  <si>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</si>
  <si>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</si>
  <si>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</si>
  <si>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</si>
  <si>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</si>
  <si>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</si>
  <si>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</si>
  <si>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</si>
  <si>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</si>
  <si>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</si>
  <si>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</si>
  <si>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</si>
  <si>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</si>
  <si>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</si>
  <si>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</si>
  <si>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</si>
  <si>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</si>
  <si>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</si>
  <si>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</si>
  <si>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</si>
  <si>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</si>
  <si>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</si>
  <si>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</si>
  <si>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</si>
  <si>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</si>
  <si>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</si>
  <si>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</si>
  <si>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</si>
  <si>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</si>
  <si>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</si>
  <si>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</si>
  <si>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</si>
  <si>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</si>
  <si>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</si>
  <si>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</si>
  <si>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</si>
  <si>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</si>
  <si>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</si>
  <si>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</si>
  <si>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</si>
  <si>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</si>
  <si>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</si>
  <si>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</si>
  <si>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</si>
  <si>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</si>
  <si>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</si>
  <si>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</si>
  <si>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</si>
  <si>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</si>
  <si>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</si>
  <si>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</si>
  <si>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</si>
  <si>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</si>
  <si>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</si>
  <si>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</si>
  <si>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</si>
  <si>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</si>
  <si>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</si>
  <si>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</si>
  <si>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</si>
  <si>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</si>
  <si>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</si>
  <si>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</si>
  <si>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</si>
  <si>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</si>
  <si>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</si>
  <si>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</si>
  <si>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</si>
  <si>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</si>
  <si>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</si>
  <si>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</si>
  <si>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</si>
  <si>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</si>
  <si>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</si>
  <si>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</si>
  <si>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</si>
  <si>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</si>
  <si>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</si>
  <si>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</si>
  <si>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</si>
  <si>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</si>
  <si>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</si>
  <si>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</si>
  <si>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</si>
  <si>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</si>
  <si>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</si>
  <si>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</si>
  <si>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</si>
  <si>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</si>
  <si>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</si>
  <si>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</si>
  <si>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</si>
  <si>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</si>
  <si>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</si>
  <si>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</si>
  <si>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</si>
  <si>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</si>
  <si>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</si>
  <si>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</si>
  <si>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</si>
  <si>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</si>
  <si>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</si>
  <si>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</si>
  <si>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</si>
  <si>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</si>
  <si>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</si>
  <si>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</si>
  <si>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</si>
  <si>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</si>
  <si>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</si>
  <si>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</si>
  <si>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</si>
  <si>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</si>
  <si>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</si>
  <si>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</si>
  <si>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</si>
  <si>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</si>
  <si>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</si>
  <si>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</si>
  <si>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</si>
  <si>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</si>
  <si>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</si>
  <si>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</si>
  <si>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</si>
  <si>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</si>
  <si>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</si>
  <si>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</si>
  <si>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</si>
  <si>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</si>
  <si>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</si>
  <si>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</si>
  <si>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</si>
  <si>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</si>
  <si>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</si>
  <si>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</si>
  <si>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</si>
  <si>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</si>
  <si>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</si>
  <si>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</si>
  <si>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</si>
  <si>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</si>
  <si>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</si>
  <si>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</si>
  <si>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</si>
  <si>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</si>
  <si>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</si>
  <si>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</si>
  <si>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</si>
  <si>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</si>
  <si>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</si>
  <si>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</si>
  <si>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</si>
  <si>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</si>
  <si>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</si>
  <si>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</si>
  <si>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</si>
  <si>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</si>
  <si>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</si>
  <si>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</si>
  <si>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</si>
  <si>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</si>
  <si>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</si>
  <si>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</si>
  <si>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</si>
  <si>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</si>
  <si>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</si>
  <si>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</si>
  <si>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</si>
  <si>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</si>
  <si>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</si>
  <si>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</si>
  <si>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</si>
  <si>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</si>
  <si>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</si>
  <si>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</si>
  <si>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</si>
  <si>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</si>
  <si>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</si>
  <si>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</si>
  <si>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</si>
  <si>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</si>
  <si>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</si>
  <si>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</si>
  <si>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</si>
  <si>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</si>
  <si>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</si>
  <si>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</si>
  <si>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</si>
  <si>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</si>
  <si>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</si>
  <si>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</si>
  <si>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</si>
  <si>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</si>
  <si>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</si>
  <si>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</si>
  <si>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</si>
  <si>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</si>
  <si>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</si>
  <si>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</si>
  <si>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</si>
  <si>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</si>
  <si>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</si>
  <si>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</si>
  <si>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</si>
  <si>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</si>
  <si>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</si>
  <si>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</si>
  <si>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</si>
  <si>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</si>
  <si>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</si>
  <si>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</si>
  <si>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</si>
  <si>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</si>
  <si>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</si>
  <si>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</si>
  <si>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</si>
  <si>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</si>
  <si>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</si>
  <si>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</si>
  <si>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</si>
  <si>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</si>
  <si>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</si>
  <si>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</si>
  <si>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</si>
  <si>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</si>
  <si>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</si>
  <si>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</si>
  <si>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</si>
  <si>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</si>
  <si>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</si>
  <si>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</si>
  <si>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</si>
  <si>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</si>
  <si>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</si>
  <si>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</si>
  <si>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</si>
  <si>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</si>
  <si>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</si>
  <si>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</si>
  <si>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</si>
  <si>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</si>
  <si>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</si>
  <si>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</si>
  <si>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</si>
  <si>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</si>
  <si>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</si>
  <si>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</si>
  <si>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</si>
  <si>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</si>
  <si>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</si>
  <si>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</si>
  <si>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</si>
  <si>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</si>
  <si>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</si>
  <si>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</si>
  <si>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</si>
  <si>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</si>
  <si>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</si>
  <si>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</si>
  <si>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</si>
  <si>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</si>
  <si>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</si>
  <si>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</si>
  <si>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</si>
  <si>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</si>
  <si>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</si>
  <si>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</si>
  <si>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</si>
  <si>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</si>
  <si>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</si>
  <si>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</si>
  <si>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</si>
  <si>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</si>
  <si>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</si>
  <si>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</si>
  <si>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</si>
  <si>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</si>
  <si>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</si>
  <si>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</si>
  <si>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</si>
  <si>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</si>
  <si>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</si>
  <si>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</si>
  <si>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</si>
  <si>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</si>
  <si>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</si>
  <si>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</si>
  <si>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</si>
  <si>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</si>
  <si>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</si>
  <si>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</si>
  <si>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</si>
  <si>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</si>
  <si>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</si>
  <si>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</si>
  <si>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</si>
  <si>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</si>
  <si>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</si>
  <si>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</si>
  <si>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</si>
  <si>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</si>
  <si>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</si>
  <si>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</si>
  <si>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</si>
  <si>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</si>
  <si>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</si>
  <si>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</si>
  <si>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</si>
  <si>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</si>
  <si>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</si>
  <si>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</si>
  <si>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</si>
  <si>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</si>
  <si>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</si>
  <si>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</si>
  <si>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</si>
  <si>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</si>
  <si>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</si>
  <si>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</si>
  <si>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</si>
  <si>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</si>
  <si>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</si>
  <si>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</si>
  <si>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</si>
  <si>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</si>
  <si>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</si>
  <si>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</si>
  <si>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</si>
  <si>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</si>
  <si>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</si>
  <si>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</si>
  <si>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</si>
  <si>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</si>
  <si>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</si>
  <si>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</si>
  <si>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</si>
  <si>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</si>
  <si>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</si>
  <si>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</si>
  <si>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</si>
  <si>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</si>
  <si>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</si>
  <si>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</si>
  <si>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</si>
  <si>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</si>
  <si>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</si>
  <si>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</si>
  <si>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</si>
  <si>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</si>
  <si>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</si>
  <si>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</si>
  <si>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</si>
  <si>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</si>
  <si>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</si>
  <si>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</si>
  <si>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</si>
  <si>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</si>
  <si>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</si>
  <si>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</si>
  <si>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</si>
  <si>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</si>
  <si>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</si>
  <si>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</si>
  <si>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</si>
  <si>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</si>
  <si>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</si>
  <si>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</si>
  <si>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</si>
  <si>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</si>
  <si>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</si>
  <si>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</si>
  <si>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</si>
  <si>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</si>
  <si>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</si>
  <si>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</si>
  <si>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</si>
  <si>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</si>
  <si>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</si>
  <si>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</si>
  <si>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</si>
  <si>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</si>
  <si>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</si>
  <si>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</si>
  <si>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</si>
  <si>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</si>
  <si>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</si>
  <si>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</si>
  <si>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</si>
  <si>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</si>
  <si>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</si>
  <si>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</si>
  <si>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</si>
  <si>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</si>
  <si>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</si>
  <si>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</si>
  <si>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</si>
  <si>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</si>
  <si>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</si>
  <si>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</si>
  <si>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</si>
  <si>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</si>
  <si>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</si>
  <si>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</si>
  <si>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</si>
  <si>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</si>
  <si>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</si>
  <si>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</si>
  <si>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</si>
  <si>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</si>
  <si>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</si>
  <si>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</si>
  <si>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</si>
  <si>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</si>
  <si>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</si>
  <si>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</si>
  <si>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</si>
  <si>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</si>
  <si>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</si>
  <si>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</si>
  <si>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</si>
  <si>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</si>
  <si>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</si>
  <si>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</si>
  <si>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</si>
  <si>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</si>
  <si>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</si>
  <si>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</si>
  <si>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</si>
  <si>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</si>
  <si>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</si>
  <si>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</si>
  <si>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</si>
  <si>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</si>
  <si>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</si>
  <si>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</si>
  <si>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</si>
  <si>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</si>
  <si>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</si>
  <si>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</si>
  <si>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44.01.052</t>
  </si>
  <si>
    <t>Bacia sifonada de louça com tampa - 6 litros</t>
  </si>
  <si>
    <t>44.01.070</t>
  </si>
  <si>
    <t>Bacia sifonada de louça sem tampa, com saída horizontal - 6 litros</t>
  </si>
  <si>
    <t>44.01.072</t>
  </si>
  <si>
    <t>Bacia sifonada de louça com tampa,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</si>
  <si>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</si>
  <si>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</si>
  <si>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</si>
  <si>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</si>
  <si>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</si>
  <si>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</si>
  <si>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</si>
  <si>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</si>
  <si>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</si>
  <si>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</si>
  <si>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</si>
  <si>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</si>
  <si>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</si>
  <si>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</si>
  <si>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</si>
  <si>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</si>
  <si>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</si>
  <si>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</si>
  <si>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</si>
  <si>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</si>
  <si>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</si>
  <si>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</si>
  <si>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</si>
  <si>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</si>
  <si>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</si>
  <si>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</si>
  <si>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</si>
  <si>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</si>
  <si>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44.01.820</t>
  </si>
  <si>
    <t>Bacia sifonada com caixa de descarga acoplada com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</si>
  <si>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</si>
  <si>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</si>
  <si>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</si>
  <si>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</si>
  <si>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</si>
  <si>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</si>
  <si>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</si>
  <si>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</si>
  <si>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</si>
  <si>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</si>
  <si>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</si>
  <si>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</si>
  <si>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</si>
  <si>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</si>
  <si>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</si>
  <si>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</si>
  <si>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</si>
  <si>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</si>
  <si>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</si>
  <si>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</si>
  <si>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</si>
  <si>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</si>
  <si>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</si>
  <si>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</si>
  <si>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</si>
  <si>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</si>
  <si>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</si>
  <si>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</si>
  <si>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</si>
  <si>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</si>
  <si>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</si>
  <si>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</si>
  <si>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</si>
  <si>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</si>
  <si>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</si>
  <si>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</si>
  <si>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</si>
  <si>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</si>
  <si>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</si>
  <si>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</si>
  <si>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</si>
  <si>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</si>
  <si>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</si>
  <si>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</si>
  <si>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</si>
  <si>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</si>
  <si>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</si>
  <si>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</si>
  <si>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</si>
  <si>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</si>
  <si>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</si>
  <si>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</si>
  <si>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</si>
  <si>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</si>
  <si>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</si>
  <si>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</si>
  <si>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</si>
  <si>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</si>
  <si>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</si>
  <si>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</si>
  <si>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</si>
  <si>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</si>
  <si>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</si>
  <si>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</si>
  <si>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</si>
  <si>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</si>
  <si>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</si>
  <si>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</si>
  <si>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</si>
  <si>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</si>
  <si>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</si>
  <si>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</si>
  <si>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</si>
  <si>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</si>
  <si>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</si>
  <si>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</si>
  <si>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</si>
  <si>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</si>
  <si>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</si>
  <si>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</si>
  <si>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</si>
  <si>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</si>
  <si>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</si>
  <si>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</si>
  <si>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</si>
  <si>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</si>
  <si>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</si>
  <si>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</si>
  <si>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</si>
  <si>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</si>
  <si>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</si>
  <si>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</si>
  <si>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</si>
  <si>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</si>
  <si>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</si>
  <si>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</si>
  <si>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</si>
  <si>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</si>
  <si>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</si>
  <si>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</si>
  <si>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</si>
  <si>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</si>
  <si>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</si>
  <si>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</si>
  <si>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</si>
  <si>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</si>
  <si>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</si>
  <si>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</si>
  <si>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</si>
  <si>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</si>
  <si>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</si>
  <si>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</si>
  <si>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</si>
  <si>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</si>
  <si>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</si>
  <si>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</si>
  <si>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</si>
  <si>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</si>
  <si>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</si>
  <si>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</si>
  <si>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</si>
  <si>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</si>
  <si>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</si>
  <si>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</si>
  <si>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</si>
  <si>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</si>
  <si>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</si>
  <si>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</si>
  <si>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</si>
  <si>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</si>
  <si>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</si>
  <si>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</si>
  <si>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</si>
  <si>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</si>
  <si>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</si>
  <si>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</si>
  <si>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</si>
  <si>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</si>
  <si>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</si>
  <si>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</si>
  <si>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</si>
  <si>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</si>
  <si>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</si>
  <si>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</si>
  <si>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</si>
  <si>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</si>
  <si>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</si>
  <si>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</si>
  <si>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</si>
  <si>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</si>
  <si>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</si>
  <si>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</si>
  <si>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</si>
  <si>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</si>
  <si>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</si>
  <si>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</si>
  <si>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</si>
  <si>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</si>
  <si>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</si>
  <si>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</si>
  <si>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</si>
  <si>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</si>
  <si>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</si>
  <si>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</si>
  <si>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</si>
  <si>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</si>
  <si>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</si>
  <si>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</si>
  <si>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</si>
  <si>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</si>
  <si>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</si>
  <si>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</si>
  <si>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</si>
  <si>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</si>
  <si>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</si>
  <si>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</si>
  <si>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</si>
  <si>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</si>
  <si>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</si>
  <si>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</si>
  <si>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</si>
  <si>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</si>
  <si>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</si>
  <si>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</si>
  <si>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</si>
  <si>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</si>
  <si>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</si>
  <si>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</si>
  <si>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</si>
  <si>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</si>
  <si>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</si>
  <si>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</si>
  <si>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</si>
  <si>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</si>
  <si>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</si>
  <si>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</si>
  <si>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</si>
  <si>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</si>
  <si>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</si>
  <si>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</si>
  <si>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</si>
  <si>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</si>
  <si>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</si>
  <si>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</si>
  <si>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</si>
  <si>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</si>
  <si>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</si>
  <si>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</si>
  <si>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</si>
  <si>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</si>
  <si>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</si>
  <si>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</si>
  <si>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</si>
  <si>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</si>
  <si>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</si>
  <si>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botijões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</si>
  <si>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</si>
  <si>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</si>
  <si>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</si>
  <si>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</si>
  <si>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</si>
  <si>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</si>
  <si>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</si>
  <si>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</si>
  <si>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</si>
  <si>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</si>
  <si>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</si>
  <si>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</si>
  <si>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</si>
  <si>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</si>
  <si>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</si>
  <si>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</si>
  <si>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</si>
  <si>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</si>
  <si>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</si>
  <si>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</si>
  <si>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</si>
  <si>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</si>
  <si>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</si>
  <si>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</si>
  <si>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</si>
  <si>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</si>
  <si>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</si>
  <si>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</si>
  <si>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</si>
  <si>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</si>
  <si>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</si>
  <si>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</si>
  <si>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</si>
  <si>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</si>
  <si>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</si>
  <si>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</si>
  <si>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</si>
  <si>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</si>
  <si>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</si>
  <si>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</si>
  <si>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</si>
  <si>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</si>
  <si>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</si>
  <si>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</si>
  <si>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</si>
  <si>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</si>
  <si>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</si>
  <si>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</si>
  <si>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</si>
  <si>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</si>
  <si>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</si>
  <si>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</si>
  <si>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</si>
  <si>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</si>
  <si>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</si>
  <si>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</si>
  <si>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</si>
  <si>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</si>
  <si>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</si>
  <si>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</si>
  <si>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</si>
  <si>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</si>
  <si>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</si>
  <si>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</si>
  <si>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</si>
  <si>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</si>
  <si>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</si>
  <si>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</si>
  <si>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</si>
  <si>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</si>
  <si>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</si>
  <si>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</si>
  <si>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</si>
  <si>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</si>
  <si>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</si>
  <si>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</si>
  <si>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</si>
  <si>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</si>
  <si>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</si>
  <si>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</si>
  <si>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</si>
  <si>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</si>
  <si>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</si>
  <si>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</si>
  <si>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</si>
  <si>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</si>
  <si>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</si>
  <si>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</si>
  <si>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</si>
  <si>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</si>
  <si>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</si>
  <si>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</si>
  <si>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</si>
  <si>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</si>
  <si>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</si>
  <si>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</si>
  <si>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</si>
  <si>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</si>
  <si>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</si>
  <si>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</si>
  <si>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</si>
  <si>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</si>
  <si>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</si>
  <si>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</si>
  <si>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</si>
  <si>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</si>
  <si>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</si>
  <si>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</si>
  <si>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</si>
  <si>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</si>
  <si>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</si>
  <si>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</si>
  <si>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</si>
  <si>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</si>
  <si>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</si>
  <si>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</si>
  <si>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</si>
  <si>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</si>
  <si>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</si>
  <si>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</si>
  <si>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</si>
  <si>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</si>
  <si>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</si>
  <si>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</si>
  <si>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</si>
  <si>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</si>
  <si>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</si>
  <si>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</si>
  <si>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</si>
  <si>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</si>
  <si>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</si>
  <si>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</si>
  <si>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</si>
  <si>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</si>
  <si>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</si>
  <si>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</si>
  <si>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</si>
  <si>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</si>
  <si>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</si>
  <si>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</si>
  <si>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</si>
  <si>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</si>
  <si>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</si>
  <si>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</si>
  <si>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</si>
  <si>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</si>
  <si>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</si>
  <si>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</si>
  <si>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</si>
  <si>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</si>
  <si>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</si>
  <si>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</si>
  <si>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</si>
  <si>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</si>
  <si>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</si>
  <si>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</si>
  <si>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</si>
  <si>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</si>
  <si>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</si>
  <si>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</si>
  <si>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</si>
  <si>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</si>
  <si>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</si>
  <si>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</si>
  <si>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</si>
  <si>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</si>
  <si>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</si>
  <si>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</si>
  <si>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</si>
  <si>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</si>
  <si>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</si>
  <si>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</si>
  <si>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</si>
  <si>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</si>
  <si>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</si>
  <si>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</si>
  <si>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</si>
  <si>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</si>
  <si>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</si>
  <si>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</si>
  <si>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</si>
  <si>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</si>
  <si>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</si>
  <si>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</si>
  <si>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</si>
  <si>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</si>
  <si>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</si>
  <si>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</si>
  <si>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</si>
  <si>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</si>
  <si>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</si>
  <si>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</si>
  <si>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</si>
  <si>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</si>
  <si>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</si>
  <si>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</si>
  <si>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</si>
  <si>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</si>
  <si>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</si>
  <si>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</si>
  <si>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</si>
  <si>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</si>
  <si>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</si>
  <si>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</si>
  <si>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</si>
  <si>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</si>
  <si>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</si>
  <si>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</si>
  <si>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</si>
  <si>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</si>
  <si>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</si>
  <si>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</si>
  <si>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</si>
  <si>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</si>
  <si>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</si>
  <si>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</si>
  <si>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</si>
  <si>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</si>
  <si>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</si>
  <si>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</si>
  <si>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</si>
  <si>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</si>
  <si>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</si>
  <si>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</si>
  <si>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</si>
  <si>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</si>
  <si>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</si>
  <si>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</si>
  <si>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</si>
  <si>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</si>
  <si>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</si>
  <si>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</si>
  <si>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</si>
  <si>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</si>
  <si>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</si>
  <si>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</si>
  <si>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</si>
  <si>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</si>
  <si>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</si>
  <si>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</si>
  <si>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</si>
  <si>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</si>
  <si>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</si>
  <si>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</si>
  <si>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</si>
  <si>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</si>
  <si>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</si>
  <si>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</si>
  <si>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</si>
  <si>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</si>
  <si>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</si>
  <si>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</si>
  <si>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</si>
  <si>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</si>
  <si>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</si>
  <si>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</si>
  <si>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</si>
  <si>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</si>
  <si>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</si>
  <si>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</si>
  <si>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</si>
  <si>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</si>
  <si>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</si>
  <si>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</si>
  <si>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</si>
  <si>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</si>
  <si>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</si>
  <si>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</si>
  <si>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</si>
  <si>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</si>
  <si>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</si>
  <si>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</si>
  <si>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</si>
  <si>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</si>
  <si>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</si>
  <si>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</si>
  <si>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</si>
  <si>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</si>
  <si>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</si>
  <si>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</si>
  <si>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</si>
  <si>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</si>
  <si>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</si>
  <si>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</si>
  <si>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</si>
  <si>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</si>
  <si>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</si>
  <si>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</si>
  <si>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</si>
  <si>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</si>
  <si>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</si>
  <si>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</si>
  <si>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</si>
  <si>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</si>
  <si>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</si>
  <si>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</si>
  <si>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</si>
  <si>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</si>
  <si>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</si>
  <si>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</si>
  <si>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</si>
  <si>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</si>
  <si>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</si>
  <si>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</si>
  <si>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</si>
  <si>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</si>
  <si>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</si>
  <si>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</si>
  <si>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</si>
  <si>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</si>
  <si>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</si>
  <si>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</si>
  <si>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</si>
  <si>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</si>
  <si>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</si>
  <si>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</si>
  <si>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</si>
  <si>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</si>
  <si>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</si>
  <si>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</si>
  <si>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</si>
  <si>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</si>
  <si>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</si>
  <si>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</si>
  <si>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</si>
  <si>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</si>
  <si>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</si>
  <si>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</si>
  <si>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</si>
  <si>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</si>
  <si>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</si>
  <si>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</si>
  <si>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</si>
  <si>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</si>
  <si>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</si>
  <si>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</si>
  <si>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</si>
  <si>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</si>
  <si>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</si>
  <si>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</si>
  <si>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</si>
  <si>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</si>
  <si>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</si>
  <si>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</si>
  <si>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</si>
  <si>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</si>
  <si>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</si>
  <si>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</si>
  <si>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</si>
  <si>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</si>
  <si>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</si>
  <si>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</si>
  <si>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</si>
  <si>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</si>
  <si>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</si>
  <si>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</si>
  <si>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</si>
  <si>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</si>
  <si>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</si>
  <si>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</si>
  <si>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</si>
  <si>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</si>
  <si>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</si>
  <si>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</si>
  <si>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</si>
  <si>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</si>
  <si>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</si>
  <si>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</si>
  <si>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</si>
  <si>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</si>
  <si>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</si>
  <si>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</si>
  <si>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</si>
  <si>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</si>
  <si>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</si>
  <si>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</si>
  <si>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</si>
  <si>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</si>
  <si>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</si>
  <si>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</si>
  <si>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</si>
  <si>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</si>
  <si>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</si>
  <si>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</si>
  <si>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</si>
  <si>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</si>
  <si>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</si>
  <si>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</si>
  <si>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</si>
  <si>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</si>
  <si>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</si>
  <si>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</si>
  <si>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</si>
  <si>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</si>
  <si>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</si>
  <si>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</si>
  <si>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</si>
  <si>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</si>
  <si>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</si>
  <si>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</si>
  <si>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</si>
  <si>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</si>
  <si>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</si>
  <si>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</si>
  <si>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</si>
  <si>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</si>
  <si>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</si>
  <si>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</si>
  <si>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</si>
  <si>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</si>
  <si>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</si>
  <si>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</si>
  <si>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</si>
  <si>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</si>
  <si>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</si>
  <si>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</si>
  <si>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</si>
  <si>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</si>
  <si>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</si>
  <si>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</si>
  <si>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</si>
  <si>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</si>
  <si>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</si>
  <si>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</si>
  <si>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</si>
  <si>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</si>
  <si>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</si>
  <si>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</si>
  <si>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</si>
  <si>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</si>
  <si>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</si>
  <si>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</si>
  <si>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</si>
  <si>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</si>
  <si>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</si>
  <si>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</si>
  <si>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</si>
  <si>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</si>
  <si>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</si>
  <si>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</si>
  <si>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</si>
  <si>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</si>
  <si>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</si>
  <si>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</si>
  <si>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</si>
  <si>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</si>
  <si>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</si>
  <si>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</si>
  <si>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</si>
  <si>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</si>
  <si>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</si>
  <si>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</si>
  <si>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</si>
  <si>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</si>
  <si>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</si>
  <si>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</si>
  <si>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</si>
  <si>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</si>
  <si>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</si>
  <si>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</si>
  <si>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</si>
  <si>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</si>
  <si>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</si>
  <si>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</si>
  <si>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</si>
  <si>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</si>
  <si>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</si>
  <si>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</si>
  <si>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</si>
  <si>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</si>
  <si>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</si>
  <si>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</si>
  <si>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</si>
  <si>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</si>
  <si>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</si>
  <si>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</si>
  <si>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</si>
  <si>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</si>
  <si>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</si>
  <si>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</si>
  <si>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</si>
  <si>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</si>
  <si>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</si>
  <si>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</si>
  <si>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</si>
  <si>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</si>
  <si>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</si>
  <si>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</si>
  <si>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</si>
  <si>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</si>
  <si>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</si>
  <si>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</si>
  <si>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</si>
  <si>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</si>
  <si>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</si>
  <si>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</si>
  <si>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</si>
  <si>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</si>
  <si>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</si>
  <si>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</si>
  <si>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</si>
  <si>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</si>
  <si>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</si>
  <si>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</si>
  <si>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</si>
  <si>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</si>
  <si>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</si>
  <si>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</si>
  <si>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</si>
  <si>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</si>
  <si>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</si>
  <si>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</si>
  <si>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</si>
  <si>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</si>
  <si>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</si>
  <si>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</si>
  <si>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</si>
  <si>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</si>
  <si>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</si>
  <si>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</si>
  <si>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</si>
  <si>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</si>
  <si>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</si>
  <si>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</si>
  <si>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</si>
  <si>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</si>
  <si>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</si>
  <si>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</si>
  <si>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</si>
  <si>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</si>
  <si>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</si>
  <si>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</si>
  <si>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</si>
  <si>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</si>
  <si>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</si>
  <si>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</si>
  <si>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</si>
  <si>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</si>
  <si>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</si>
  <si>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</si>
  <si>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</si>
  <si>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</si>
  <si>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</si>
  <si>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</si>
  <si>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</si>
  <si>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</si>
  <si>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</si>
  <si>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</si>
  <si>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</si>
  <si>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</si>
  <si>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</si>
  <si>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</si>
  <si>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</si>
  <si>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</si>
  <si>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</si>
  <si>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</si>
  <si>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</si>
  <si>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</si>
  <si>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</si>
  <si>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</si>
  <si>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</si>
  <si>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</si>
  <si>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</si>
  <si>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</si>
  <si>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</si>
  <si>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</si>
  <si>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</si>
  <si>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</si>
  <si>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</si>
  <si>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</si>
  <si>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</si>
  <si>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</si>
  <si>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</si>
  <si>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</si>
  <si>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</si>
  <si>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</si>
  <si>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</si>
  <si>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</si>
  <si>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</si>
  <si>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</si>
  <si>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</si>
  <si>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</si>
  <si>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</si>
  <si>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</si>
  <si>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</si>
  <si>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</si>
  <si>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</si>
  <si>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</si>
  <si>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</si>
  <si>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</si>
  <si>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</si>
  <si>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</si>
  <si>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</si>
  <si>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</si>
  <si>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</si>
  <si>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</si>
  <si>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</si>
  <si>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</si>
  <si>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</si>
  <si>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</si>
  <si>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</si>
  <si>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</si>
  <si>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</si>
  <si>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</si>
  <si>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</si>
  <si>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</si>
  <si>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</si>
  <si>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</si>
  <si>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</si>
  <si>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</si>
  <si>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</si>
  <si>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</si>
  <si>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</si>
  <si>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</si>
  <si>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</si>
  <si>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</si>
  <si>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</si>
  <si>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</si>
  <si>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</si>
  <si>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</si>
  <si>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</si>
  <si>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</si>
  <si>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</si>
  <si>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</si>
  <si>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</si>
  <si>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</si>
  <si>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</si>
  <si>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</si>
  <si>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</si>
  <si>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</si>
  <si>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</si>
  <si>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</si>
  <si>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</si>
  <si>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</si>
  <si>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</si>
  <si>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</si>
  <si>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</si>
  <si>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</si>
  <si>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</si>
  <si>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</si>
  <si>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</si>
  <si>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</si>
  <si>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</si>
  <si>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</si>
  <si>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</si>
  <si>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</si>
  <si>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</si>
  <si>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</si>
  <si>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</si>
  <si>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</si>
  <si>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</si>
  <si>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</si>
  <si>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</si>
  <si>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</si>
  <si>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</si>
  <si>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</si>
  <si>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</si>
  <si>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</si>
  <si>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</si>
  <si>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</si>
  <si>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</si>
  <si>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</si>
  <si>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</si>
  <si>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</si>
  <si>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</si>
  <si>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</si>
  <si>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</si>
  <si>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</si>
  <si>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</si>
  <si>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</si>
  <si>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</si>
  <si>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</si>
  <si>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</si>
  <si>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</si>
  <si>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</si>
  <si>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</si>
  <si>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</si>
  <si>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</si>
  <si>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</si>
  <si>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</si>
  <si>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</si>
  <si>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</si>
  <si>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</si>
  <si>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</si>
  <si>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</si>
  <si>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</si>
  <si>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</si>
  <si>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</si>
  <si>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</si>
  <si>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</si>
  <si>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</si>
  <si>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</si>
  <si>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</si>
  <si>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</si>
  <si>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</si>
  <si>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</si>
  <si>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</si>
  <si>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</si>
  <si>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</si>
  <si>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</si>
  <si>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</si>
  <si>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</si>
  <si>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</si>
  <si>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</si>
  <si>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</si>
  <si>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</si>
  <si>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</si>
  <si>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</si>
  <si>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</si>
  <si>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</si>
  <si>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</si>
  <si>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</si>
  <si>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</si>
  <si>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</si>
  <si>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</si>
  <si>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</si>
  <si>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</si>
  <si>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</si>
  <si>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</si>
  <si>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</si>
  <si>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</si>
  <si>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</si>
  <si>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</si>
  <si>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</si>
  <si>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</si>
  <si>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</si>
  <si>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</si>
  <si>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</si>
  <si>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</si>
  <si>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</si>
  <si>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</si>
  <si>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</si>
  <si>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</si>
  <si>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</si>
  <si>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</si>
  <si>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</si>
  <si>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</si>
  <si>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</si>
  <si>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</si>
  <si>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</si>
  <si>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</si>
  <si>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</si>
  <si>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</si>
  <si>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</si>
  <si>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</si>
  <si>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</si>
  <si>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</si>
  <si>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</si>
  <si>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</si>
  <si>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</si>
  <si>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</si>
  <si>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</si>
  <si>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</si>
  <si>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</si>
  <si>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</si>
  <si>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</si>
  <si>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</si>
  <si>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</si>
  <si>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</si>
  <si>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</si>
  <si>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</si>
  <si>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</si>
  <si>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</si>
  <si>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</si>
  <si>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</si>
  <si>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</si>
  <si>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</si>
  <si>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</si>
  <si>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</si>
  <si>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</si>
  <si>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</si>
  <si>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</si>
  <si>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</si>
  <si>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</si>
  <si>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</si>
  <si>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</si>
  <si>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</si>
  <si>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</si>
  <si>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</si>
  <si>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</si>
  <si>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</si>
  <si>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</si>
  <si>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</si>
  <si>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</si>
  <si>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</si>
  <si>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</si>
  <si>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</si>
  <si>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</si>
  <si>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</si>
  <si>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</si>
  <si>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</si>
  <si>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</si>
  <si>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</si>
  <si>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</si>
  <si>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</si>
  <si>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</si>
  <si>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</si>
  <si>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</si>
  <si>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</si>
  <si>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</si>
  <si>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</si>
  <si>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</si>
  <si>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</si>
  <si>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</si>
  <si>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</si>
  <si>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</si>
  <si>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</si>
  <si>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</si>
  <si>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</si>
  <si>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</si>
  <si>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</si>
  <si>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</si>
  <si>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</si>
  <si>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</si>
  <si>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</si>
  <si>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</si>
  <si>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</si>
  <si>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</si>
  <si>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</si>
  <si>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</si>
  <si>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</si>
  <si>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</si>
  <si>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</si>
  <si>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</si>
  <si>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</si>
  <si>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</si>
  <si>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</si>
  <si>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</si>
  <si>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</si>
  <si>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</si>
  <si>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</si>
  <si>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</si>
  <si>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</si>
  <si>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</si>
  <si>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</si>
  <si>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</si>
  <si>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</si>
  <si>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</si>
  <si>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</si>
  <si>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</si>
  <si>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</si>
  <si>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</si>
  <si>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</si>
  <si>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</si>
  <si>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</si>
  <si>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</si>
  <si>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</si>
  <si>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</si>
  <si>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</si>
  <si>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</si>
  <si>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</si>
  <si>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</si>
  <si>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</si>
  <si>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</si>
  <si>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</si>
  <si>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</si>
  <si>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</si>
  <si>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</si>
  <si>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</si>
  <si>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</si>
  <si>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</si>
  <si>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</si>
  <si>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</si>
  <si>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</si>
  <si>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</si>
  <si>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</si>
  <si>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</si>
  <si>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</si>
  <si>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</si>
  <si>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</si>
  <si>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</si>
  <si>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</si>
  <si>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</si>
  <si>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</si>
  <si>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</si>
  <si>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</si>
  <si>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</si>
  <si>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</si>
  <si>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</si>
  <si>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</si>
  <si>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</si>
  <si>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</si>
  <si>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</si>
  <si>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</si>
  <si>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</si>
  <si>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</si>
  <si>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</si>
  <si>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</si>
  <si>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</si>
  <si>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</si>
  <si>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</si>
  <si>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</si>
  <si>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</si>
  <si>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</si>
  <si>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</si>
  <si>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</si>
  <si>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</si>
  <si>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</si>
  <si>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</si>
  <si>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</si>
  <si>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</si>
  <si>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</si>
  <si>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</si>
  <si>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</si>
  <si>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</si>
  <si>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</si>
  <si>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</si>
  <si>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</si>
  <si>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</si>
  <si>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</si>
  <si>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</si>
  <si>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</si>
  <si>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</si>
  <si>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</si>
  <si>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</si>
  <si>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</si>
  <si>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</si>
  <si>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</si>
  <si>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</si>
  <si>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</si>
  <si>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</si>
  <si>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</si>
  <si>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</si>
  <si>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</si>
  <si>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</si>
  <si>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</si>
  <si>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</si>
  <si>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</si>
  <si>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</si>
  <si>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</si>
  <si>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</si>
  <si>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</si>
  <si>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</si>
  <si>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</si>
  <si>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</si>
  <si>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</si>
  <si>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</si>
  <si>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</si>
  <si>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</si>
  <si>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</si>
  <si>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</si>
  <si>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</si>
  <si>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</si>
  <si>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</si>
  <si>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</si>
  <si>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</si>
  <si>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</si>
  <si>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</si>
  <si>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</si>
  <si>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</si>
  <si>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</si>
  <si>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</si>
  <si>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</si>
  <si>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</si>
  <si>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</si>
  <si>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</si>
  <si>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</si>
  <si>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</si>
  <si>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</si>
  <si>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</si>
  <si>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</si>
  <si>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</si>
  <si>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</si>
  <si>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</si>
  <si>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</si>
  <si>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</si>
  <si>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</si>
  <si>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</si>
  <si>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</si>
  <si>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</si>
  <si>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</si>
  <si>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</si>
  <si>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</si>
  <si>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</si>
  <si>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</si>
  <si>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</si>
  <si>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</si>
  <si>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</si>
  <si>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</si>
  <si>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</si>
  <si>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</si>
  <si>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</si>
  <si>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</si>
  <si>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</si>
  <si>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</si>
  <si>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</si>
  <si>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</si>
  <si>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</si>
  <si>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</si>
  <si>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</si>
  <si>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</si>
  <si>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</si>
  <si>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</si>
  <si>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</si>
  <si>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</si>
  <si>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</si>
  <si>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</si>
  <si>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</si>
  <si>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</si>
  <si>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</si>
  <si>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</si>
  <si>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</si>
  <si>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</si>
  <si>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</si>
  <si>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</si>
  <si>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</si>
  <si>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</si>
  <si>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</si>
  <si>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</si>
  <si>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</si>
  <si>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</si>
  <si>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</si>
  <si>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</si>
  <si>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</si>
  <si>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</si>
  <si>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</si>
  <si>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</si>
  <si>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</si>
  <si>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</si>
  <si>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</si>
  <si>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</si>
  <si>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</si>
  <si>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</si>
  <si>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</si>
  <si>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</si>
  <si>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</si>
  <si>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</si>
  <si>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</si>
  <si>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</si>
  <si>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</si>
  <si>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</si>
  <si>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</si>
  <si>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</si>
  <si>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</si>
  <si>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</si>
  <si>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</si>
  <si>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</si>
  <si>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</si>
  <si>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</si>
  <si>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</si>
  <si>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</si>
  <si>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</si>
  <si>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</si>
  <si>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</si>
  <si>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</si>
  <si>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</si>
  <si>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</si>
  <si>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</si>
  <si>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</si>
  <si>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</si>
  <si>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</si>
  <si>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</si>
  <si>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</si>
  <si>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</si>
  <si>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</si>
  <si>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</si>
  <si>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</si>
  <si>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</si>
  <si>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</si>
  <si>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</si>
  <si>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</si>
  <si>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</si>
  <si>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</si>
  <si>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</si>
  <si>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</si>
  <si>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</si>
  <si>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</si>
  <si>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</si>
  <si>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</si>
  <si>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</si>
  <si>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</si>
  <si>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</si>
  <si>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</si>
  <si>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</si>
  <si>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</si>
  <si>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</si>
  <si>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</si>
  <si>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</si>
  <si>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</si>
  <si>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</si>
  <si>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</si>
  <si>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</si>
  <si>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</si>
  <si>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</si>
  <si>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</si>
  <si>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</si>
  <si>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</si>
  <si>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</si>
  <si>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</si>
  <si>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</si>
  <si>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</si>
  <si>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</si>
  <si>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</si>
  <si>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</si>
  <si>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</si>
  <si>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</si>
  <si>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</si>
  <si>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</si>
  <si>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</si>
  <si>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</si>
  <si>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</si>
  <si>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</si>
  <si>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</si>
  <si>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</si>
  <si>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</si>
  <si>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</si>
  <si>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</si>
  <si>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</si>
  <si>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</si>
  <si>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</si>
  <si>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</si>
  <si>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</si>
  <si>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</si>
  <si>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</si>
  <si>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</si>
  <si>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</si>
  <si>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</si>
  <si>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</si>
  <si>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</si>
  <si>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</si>
  <si>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</si>
  <si>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</si>
  <si>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</si>
  <si>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</si>
  <si>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</si>
  <si>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</si>
  <si>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</si>
  <si>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</si>
  <si>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</si>
  <si>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</si>
  <si>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</si>
  <si>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</si>
  <si>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</si>
  <si>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</si>
  <si>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</si>
  <si>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</si>
  <si>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</si>
  <si>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</si>
  <si>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</si>
  <si>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</si>
  <si>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</si>
  <si>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</si>
  <si>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</si>
  <si>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</si>
  <si>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</si>
  <si>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</si>
  <si>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</si>
  <si>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</si>
  <si>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</si>
  <si>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</si>
  <si>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</si>
  <si>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</si>
  <si>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</si>
  <si>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</si>
  <si>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</si>
  <si>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</si>
  <si>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</si>
  <si>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</si>
  <si>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</si>
  <si>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</si>
  <si>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</si>
  <si>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</si>
  <si>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</si>
  <si>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</si>
  <si>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</si>
  <si>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</si>
  <si>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</si>
  <si>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</si>
  <si>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</si>
  <si>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</si>
  <si>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</si>
  <si>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</si>
  <si>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</si>
  <si>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</si>
  <si>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</si>
  <si>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</si>
  <si>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</si>
  <si>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</si>
  <si>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</si>
  <si>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</si>
  <si>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</si>
  <si>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</si>
  <si>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</si>
  <si>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</si>
  <si>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</si>
  <si>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</si>
  <si>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</si>
  <si>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</si>
  <si>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</si>
  <si>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</si>
  <si>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</si>
  <si>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</si>
  <si>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</si>
  <si>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</si>
  <si>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</si>
  <si>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</si>
  <si>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</si>
  <si>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</si>
  <si>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</si>
  <si>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</si>
  <si>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</si>
  <si>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</si>
  <si>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</si>
  <si>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</si>
  <si>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</si>
  <si>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</si>
  <si>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</si>
  <si>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</si>
  <si>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</si>
  <si>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</si>
  <si>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</si>
  <si>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</si>
  <si>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</si>
  <si>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</si>
  <si>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</si>
  <si>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</si>
  <si>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</si>
  <si>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</si>
  <si>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</si>
  <si>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</si>
  <si>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</si>
  <si>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</si>
  <si>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</si>
  <si>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</si>
  <si>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</si>
  <si>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</si>
  <si>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</si>
  <si>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</si>
  <si>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</si>
  <si>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</si>
  <si>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</si>
  <si>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</si>
  <si>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</si>
  <si>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</si>
  <si>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</si>
  <si>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</si>
  <si>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</si>
  <si>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</si>
  <si>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</si>
  <si>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</si>
  <si>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</si>
  <si>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</si>
  <si>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</si>
  <si>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</si>
  <si>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</si>
  <si>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</si>
  <si>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</si>
  <si>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</si>
  <si>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</si>
  <si>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</si>
  <si>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</si>
  <si>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</si>
  <si>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</si>
  <si>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</si>
  <si>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</si>
  <si>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</si>
  <si>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</si>
  <si>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</si>
  <si>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</si>
  <si>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</si>
  <si>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</si>
  <si>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</si>
  <si>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</si>
  <si>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</si>
  <si>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</si>
  <si>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</si>
  <si>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</si>
  <si>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</si>
  <si>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</si>
  <si>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</si>
  <si>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</si>
  <si>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</si>
  <si>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</si>
  <si>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</si>
  <si>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</si>
  <si>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</si>
  <si>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</si>
  <si>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</si>
  <si>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</si>
  <si>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</si>
  <si>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</si>
  <si>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</si>
  <si>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</si>
  <si>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</si>
  <si>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</si>
  <si>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</si>
  <si>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</si>
  <si>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</si>
  <si>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</si>
  <si>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</si>
  <si>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</si>
  <si>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</si>
  <si>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</si>
  <si>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</si>
  <si>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</si>
  <si>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</si>
  <si>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</si>
  <si>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</si>
  <si>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</si>
  <si>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</si>
  <si>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</si>
  <si>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</si>
  <si>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</si>
  <si>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</si>
  <si>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</si>
  <si>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</si>
  <si>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</si>
  <si>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</si>
  <si>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</si>
  <si>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</si>
  <si>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</si>
  <si>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</si>
  <si>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</si>
  <si>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</si>
  <si>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</si>
  <si>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</si>
  <si>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</si>
  <si>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</si>
  <si>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</si>
  <si>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</si>
  <si>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</si>
  <si>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</si>
  <si>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</si>
  <si>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</si>
  <si>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</si>
  <si>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</si>
  <si>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</si>
  <si>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</si>
  <si>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</si>
  <si>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</si>
  <si>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</si>
  <si>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</si>
  <si>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</si>
  <si>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</si>
  <si>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</si>
  <si>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</si>
  <si>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</si>
  <si>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</si>
  <si>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</si>
  <si>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</si>
  <si>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</si>
  <si>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</si>
  <si>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</si>
  <si>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</si>
  <si>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</si>
  <si>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</si>
  <si>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</si>
  <si>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</si>
  <si>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</si>
  <si>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</si>
  <si>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</si>
  <si>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</si>
  <si>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</si>
  <si>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</si>
  <si>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</si>
  <si>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</si>
  <si>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</si>
  <si>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</si>
  <si>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</si>
  <si>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</si>
  <si>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</si>
  <si>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</si>
  <si>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</si>
  <si>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</si>
  <si>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</si>
  <si>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</si>
  <si>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</si>
  <si>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</si>
  <si>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</si>
  <si>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</si>
  <si>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</si>
  <si>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</si>
  <si>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</si>
  <si>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</si>
  <si>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</si>
  <si>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</si>
  <si>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</si>
  <si>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</si>
  <si>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</si>
  <si>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</si>
  <si>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</si>
  <si>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</si>
  <si>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</si>
  <si>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</si>
  <si>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</si>
  <si>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</si>
  <si>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</si>
  <si>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</si>
  <si>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</si>
  <si>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</si>
  <si>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</si>
  <si>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</si>
  <si>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</si>
  <si>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</si>
  <si>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</si>
  <si>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</si>
  <si>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</si>
  <si>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</si>
  <si>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</si>
  <si>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</si>
  <si>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</si>
  <si>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</si>
  <si>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</si>
  <si>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</si>
  <si>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</si>
  <si>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</si>
  <si>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</si>
  <si>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</si>
  <si>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</si>
  <si>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</si>
  <si>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</si>
  <si>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</si>
  <si>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</si>
  <si>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</si>
  <si>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</si>
  <si>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</si>
  <si>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</si>
  <si>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</si>
  <si>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</si>
  <si>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</si>
  <si>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</si>
  <si>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</si>
  <si>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</si>
  <si>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</si>
  <si>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</si>
  <si>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</si>
  <si>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</si>
  <si>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</si>
  <si>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</si>
  <si>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</si>
  <si>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</si>
  <si>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</si>
  <si>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</si>
  <si>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</si>
  <si>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</si>
  <si>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</si>
  <si>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</si>
  <si>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</si>
  <si>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</si>
  <si>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</si>
  <si>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</si>
  <si>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</si>
  <si>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</si>
  <si>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</si>
  <si>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</si>
  <si>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</si>
  <si>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</si>
  <si>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</si>
  <si>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</si>
  <si>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</si>
  <si>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</si>
  <si>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</si>
  <si>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</si>
  <si>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</si>
  <si>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</si>
  <si>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</si>
  <si>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</si>
  <si>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</si>
  <si>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</si>
  <si>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</si>
  <si>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</si>
  <si>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</si>
  <si>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</si>
  <si>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</si>
  <si>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</si>
  <si>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</si>
  <si>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</si>
  <si>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</si>
  <si>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</si>
  <si>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54.08.005</t>
  </si>
  <si>
    <t>Agente de cura química, retardador de evaporação, em pavimento de concreto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</si>
  <si>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</si>
  <si>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</si>
  <si>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</si>
  <si>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</si>
  <si>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</si>
  <si>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</si>
  <si>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</si>
  <si>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</si>
  <si>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</si>
  <si>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</si>
  <si>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</si>
  <si>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</si>
  <si>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</si>
  <si>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</si>
  <si>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</si>
  <si>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</si>
  <si>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</si>
  <si>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</si>
  <si>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</si>
  <si>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</si>
  <si>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</si>
  <si>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</si>
  <si>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</si>
  <si>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</si>
  <si>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</si>
  <si>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</si>
  <si>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</si>
  <si>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</si>
  <si>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</si>
  <si>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</si>
  <si>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</si>
  <si>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</si>
  <si>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</si>
  <si>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</si>
  <si>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</si>
  <si>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</si>
  <si>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</si>
  <si>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</si>
  <si>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</si>
  <si>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</si>
  <si>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</si>
  <si>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</si>
  <si>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</si>
  <si>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</si>
  <si>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</si>
  <si>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</si>
  <si>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</si>
  <si>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</si>
  <si>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</si>
  <si>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</si>
  <si>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</si>
  <si>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</si>
  <si>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</si>
  <si>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</si>
  <si>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</si>
  <si>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</si>
  <si>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</si>
  <si>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</si>
  <si>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</si>
  <si>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</si>
  <si>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</si>
  <si>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</si>
  <si>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</si>
  <si>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</si>
  <si>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</si>
  <si>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</si>
  <si>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</si>
  <si>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</si>
  <si>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</si>
  <si>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</si>
  <si>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</si>
  <si>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</si>
  <si>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</si>
  <si>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</si>
  <si>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</si>
  <si>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</si>
  <si>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</si>
  <si>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</si>
  <si>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</si>
  <si>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</si>
  <si>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</si>
  <si>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</si>
  <si>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</si>
  <si>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</si>
  <si>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</si>
  <si>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</si>
  <si>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</si>
  <si>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</si>
  <si>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</si>
  <si>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</si>
  <si>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</si>
  <si>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</si>
  <si>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</si>
  <si>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</si>
  <si>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</si>
  <si>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</si>
  <si>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</si>
  <si>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</si>
  <si>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</si>
  <si>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</si>
  <si>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</si>
  <si>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</si>
  <si>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</si>
  <si>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</si>
  <si>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</si>
  <si>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</si>
  <si>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</si>
  <si>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</si>
  <si>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</si>
  <si>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</si>
  <si>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</si>
  <si>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</si>
  <si>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</si>
  <si>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</si>
  <si>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</si>
  <si>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</si>
  <si>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</si>
  <si>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</si>
  <si>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</si>
  <si>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</si>
  <si>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</si>
  <si>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</si>
  <si>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</si>
  <si>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</si>
  <si>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</si>
  <si>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</si>
  <si>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</si>
  <si>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</si>
  <si>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</si>
  <si>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</si>
  <si>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</si>
  <si>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</si>
  <si>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</si>
  <si>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</si>
  <si>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</si>
  <si>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</si>
  <si>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</si>
  <si>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</si>
  <si>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</si>
  <si>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</si>
  <si>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</si>
  <si>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</si>
  <si>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</si>
  <si>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</si>
  <si>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</si>
  <si>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</si>
  <si>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</si>
  <si>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</si>
  <si>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</si>
  <si>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</si>
  <si>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</si>
  <si>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</si>
  <si>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</si>
  <si>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</si>
  <si>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</si>
  <si>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</si>
  <si>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</si>
  <si>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</si>
  <si>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</si>
  <si>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</si>
  <si>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</si>
  <si>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</si>
  <si>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</si>
  <si>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</si>
  <si>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</si>
  <si>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</si>
  <si>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</si>
  <si>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</si>
  <si>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</si>
  <si>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</si>
  <si>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</si>
  <si>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</si>
  <si>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</si>
  <si>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</si>
  <si>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</si>
  <si>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</si>
  <si>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</si>
  <si>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</si>
  <si>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</si>
  <si>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</si>
  <si>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</si>
  <si>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</si>
  <si>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</si>
  <si>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</si>
  <si>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</si>
  <si>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</si>
  <si>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</si>
  <si>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</si>
  <si>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</si>
  <si>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</si>
  <si>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</si>
  <si>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</si>
  <si>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</si>
  <si>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</si>
  <si>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</si>
  <si>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</si>
  <si>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</si>
  <si>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</si>
  <si>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</si>
  <si>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</si>
  <si>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</si>
  <si>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</si>
  <si>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</si>
  <si>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</si>
  <si>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</si>
  <si>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</si>
  <si>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</si>
  <si>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</si>
  <si>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</si>
  <si>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</si>
  <si>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</si>
  <si>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</si>
  <si>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</si>
  <si>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</si>
  <si>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</si>
  <si>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</si>
  <si>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</si>
  <si>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</si>
  <si>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</si>
  <si>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</si>
  <si>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</si>
  <si>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</si>
  <si>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</si>
  <si>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</si>
  <si>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</si>
  <si>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</si>
  <si>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</si>
  <si>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</si>
  <si>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</si>
  <si>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</si>
  <si>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</si>
  <si>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</si>
  <si>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</si>
  <si>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</si>
  <si>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</si>
  <si>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</si>
  <si>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</si>
  <si>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</si>
  <si>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</si>
  <si>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</si>
  <si>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</si>
  <si>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</si>
  <si>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</si>
  <si>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</si>
  <si>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</si>
  <si>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</si>
  <si>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</si>
  <si>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</si>
  <si>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</si>
  <si>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</si>
  <si>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</si>
  <si>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</si>
  <si>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</si>
  <si>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</si>
  <si>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</si>
  <si>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</si>
  <si>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</si>
  <si>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</si>
  <si>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</si>
  <si>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</si>
  <si>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</si>
  <si>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</si>
  <si>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</si>
  <si>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</si>
  <si>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</si>
  <si>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</si>
  <si>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</si>
  <si>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</si>
  <si>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</si>
  <si>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</si>
  <si>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</si>
  <si>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</si>
  <si>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</si>
  <si>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</si>
  <si>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</si>
  <si>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</si>
  <si>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</si>
  <si>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</si>
  <si>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</si>
  <si>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</si>
  <si>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</si>
  <si>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</si>
  <si>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</si>
  <si>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</si>
  <si>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</si>
  <si>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</si>
  <si>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</si>
  <si>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</si>
  <si>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</si>
  <si>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</si>
  <si>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</si>
  <si>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</si>
  <si>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</si>
  <si>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</si>
  <si>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</si>
  <si>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</si>
  <si>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</si>
  <si>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</si>
  <si>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</si>
  <si>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</si>
  <si>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</si>
  <si>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</si>
  <si>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</si>
  <si>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</si>
  <si>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</si>
  <si>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</si>
  <si>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</si>
  <si>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</si>
  <si>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</si>
  <si>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</si>
  <si>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</si>
  <si>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</si>
  <si>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</si>
  <si>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</si>
  <si>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</si>
  <si>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</si>
  <si>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</si>
  <si>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</si>
  <si>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</si>
  <si>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</si>
  <si>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</si>
  <si>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</si>
  <si>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</si>
  <si>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</si>
  <si>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</si>
  <si>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</si>
  <si>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</si>
  <si>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</si>
  <si>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</si>
  <si>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</si>
  <si>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</si>
  <si>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</si>
  <si>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</si>
  <si>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</si>
  <si>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</si>
  <si>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</si>
  <si>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</si>
  <si>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</si>
  <si>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</si>
  <si>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</si>
  <si>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</si>
  <si>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</si>
  <si>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</si>
  <si>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</si>
  <si>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</si>
  <si>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</si>
  <si>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</si>
  <si>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</si>
  <si>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</si>
  <si>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</si>
  <si>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</si>
  <si>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</si>
  <si>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</si>
  <si>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</si>
  <si>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4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</si>
  <si>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</si>
  <si>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</si>
  <si>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</si>
  <si>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</si>
  <si>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</si>
  <si>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</si>
  <si>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</si>
  <si>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</si>
  <si>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</si>
  <si>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</si>
  <si>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</si>
  <si>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</si>
  <si>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</si>
  <si>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</si>
  <si>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</si>
  <si>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</si>
  <si>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</si>
  <si>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</si>
  <si>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</si>
  <si>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</si>
  <si>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</si>
  <si>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</si>
  <si>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</si>
  <si>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</si>
  <si>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</si>
  <si>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</si>
  <si>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</si>
  <si>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</si>
  <si>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</si>
  <si>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</si>
  <si>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</si>
  <si>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</si>
  <si>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</si>
  <si>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</si>
  <si>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</si>
  <si>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</si>
  <si>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</si>
  <si>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</si>
  <si>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</si>
  <si>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</si>
  <si>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</si>
  <si>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</si>
  <si>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</si>
  <si>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</si>
  <si>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</si>
  <si>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</si>
  <si>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</si>
  <si>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</si>
  <si>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</si>
  <si>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</si>
  <si>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</si>
  <si>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</si>
  <si>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</si>
  <si>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</si>
  <si>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</si>
  <si>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</si>
  <si>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</si>
  <si>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</si>
  <si>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</si>
  <si>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</si>
  <si>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</si>
  <si>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</si>
  <si>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</si>
  <si>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</si>
  <si>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</si>
  <si>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</si>
  <si>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</si>
  <si>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</si>
  <si>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</si>
  <si>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</si>
  <si>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</si>
  <si>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</si>
  <si>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</si>
  <si>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</si>
  <si>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</si>
  <si>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</si>
  <si>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</si>
  <si>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</si>
  <si>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</si>
  <si>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</si>
  <si>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</si>
  <si>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</si>
  <si>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</si>
  <si>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</si>
  <si>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</si>
  <si>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</si>
  <si>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</si>
  <si>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</si>
  <si>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</si>
  <si>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</si>
  <si>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</si>
  <si>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</si>
  <si>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</si>
  <si>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</si>
  <si>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</si>
  <si>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</si>
  <si>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</si>
  <si>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</si>
  <si>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</si>
  <si>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</si>
  <si>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</si>
  <si>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</si>
  <si>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</si>
  <si>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</si>
  <si>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</si>
  <si>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</si>
  <si>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</si>
  <si>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</si>
  <si>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</si>
  <si>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</si>
  <si>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</si>
  <si>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</si>
  <si>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</si>
  <si>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</si>
  <si>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</si>
  <si>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</si>
  <si>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</si>
  <si>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analógico e digital,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</si>
  <si>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</si>
  <si>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</si>
  <si>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</si>
  <si>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</si>
  <si>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</si>
  <si>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</si>
  <si>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</si>
  <si>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</si>
  <si>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</si>
  <si>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</si>
  <si>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</si>
  <si>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</si>
  <si>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</si>
  <si>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</si>
  <si>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</si>
  <si>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</si>
  <si>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</si>
  <si>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</si>
  <si>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</si>
  <si>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</si>
  <si>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</si>
  <si>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</si>
  <si>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</si>
  <si>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</si>
  <si>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</si>
  <si>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</si>
  <si>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</si>
  <si>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</si>
  <si>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</si>
  <si>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</si>
  <si>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</si>
  <si>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</si>
  <si>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</si>
  <si>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</si>
  <si>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</si>
  <si>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</si>
  <si>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</si>
  <si>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</si>
  <si>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</si>
  <si>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</si>
  <si>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</si>
  <si>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</si>
  <si>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</si>
  <si>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</si>
  <si>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</si>
  <si>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</si>
  <si>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69.08.012</t>
  </si>
  <si>
    <t>Distribuidor interno óptico 1U de até 24 fibras - completo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</si>
  <si>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</si>
  <si>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</si>
  <si>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</si>
  <si>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</si>
  <si>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</si>
  <si>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</si>
  <si>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</si>
  <si>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</si>
  <si>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</si>
  <si>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</si>
  <si>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</si>
  <si>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</si>
  <si>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</si>
  <si>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</si>
  <si>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</si>
  <si>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</si>
  <si>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</si>
  <si>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</si>
  <si>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</si>
  <si>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</si>
  <si>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</si>
  <si>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</si>
  <si>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</si>
  <si>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</si>
  <si>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</si>
  <si>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</si>
  <si>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</si>
  <si>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</si>
  <si>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</si>
  <si>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</si>
  <si>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</si>
  <si>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</si>
  <si>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</si>
  <si>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</si>
  <si>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</si>
  <si>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</si>
  <si>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</si>
  <si>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</si>
  <si>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</si>
  <si>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</si>
  <si>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</si>
  <si>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</si>
  <si>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</si>
  <si>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</si>
  <si>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</si>
  <si>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</si>
  <si>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</si>
  <si>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</si>
  <si>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</si>
  <si>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</si>
  <si>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</si>
  <si>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</si>
  <si>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</si>
  <si>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</si>
  <si>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</si>
  <si>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</si>
  <si>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</si>
  <si>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</si>
  <si>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</si>
  <si>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</si>
  <si>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</si>
  <si>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</si>
  <si>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</si>
  <si>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</si>
  <si>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</si>
  <si>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</si>
  <si>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</si>
  <si>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</si>
  <si>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</si>
  <si>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</si>
  <si>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</si>
  <si>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</si>
  <si>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</si>
  <si>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</si>
  <si>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</si>
  <si>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</si>
  <si>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</si>
  <si>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</si>
  <si>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</si>
  <si>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</si>
  <si>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</si>
  <si>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</si>
  <si>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</si>
  <si>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</si>
  <si>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</si>
  <si>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</si>
  <si>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</si>
  <si>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</si>
  <si>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</si>
  <si>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</si>
  <si>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</si>
  <si>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</si>
  <si>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</si>
  <si>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</si>
  <si>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</si>
  <si>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</si>
  <si>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</si>
  <si>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</si>
  <si>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</si>
  <si>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</si>
  <si>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</si>
  <si>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</si>
  <si>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</si>
  <si>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</si>
  <si>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</si>
  <si>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</si>
  <si>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</si>
  <si>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</si>
  <si>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</si>
  <si>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</si>
  <si>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</si>
  <si>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</si>
  <si>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</si>
  <si>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</si>
  <si>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</si>
  <si>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</si>
  <si>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</si>
  <si>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</si>
  <si>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</si>
  <si>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</si>
  <si>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</si>
  <si>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</si>
  <si>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</si>
  <si>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</si>
  <si>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</si>
  <si>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</si>
  <si>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</si>
  <si>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</si>
  <si>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</si>
  <si>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</si>
  <si>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</si>
  <si>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</si>
  <si>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</si>
  <si>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</si>
  <si>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</si>
  <si>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</si>
  <si>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</si>
  <si>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</si>
  <si>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</si>
  <si>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</si>
  <si>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</si>
  <si>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</si>
  <si>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</si>
  <si>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</si>
  <si>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</si>
  <si>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</si>
  <si>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</si>
  <si>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</si>
  <si>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</si>
  <si>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</si>
  <si>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</si>
  <si>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</si>
  <si>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</si>
  <si>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</si>
  <si>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</si>
  <si>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</si>
  <si>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</si>
  <si>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</si>
  <si>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</si>
  <si>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</si>
  <si>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</si>
  <si>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</si>
  <si>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</si>
  <si>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</si>
  <si>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</si>
  <si>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</si>
  <si>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</si>
  <si>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</si>
  <si>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</si>
  <si>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</si>
  <si>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</si>
  <si>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</si>
  <si>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</si>
  <si>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</si>
  <si>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</si>
  <si>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</si>
  <si>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</si>
  <si>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</si>
  <si>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</si>
  <si>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</si>
  <si>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</si>
  <si>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</si>
  <si>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</si>
  <si>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</si>
  <si>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</si>
  <si>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</si>
  <si>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</si>
  <si>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CJDIA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</si>
  <si>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</si>
  <si>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</si>
  <si>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</si>
  <si>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</si>
  <si>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</si>
  <si>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</si>
  <si>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</si>
  <si>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</si>
  <si>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</si>
  <si>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</si>
  <si>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</si>
  <si>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</si>
  <si>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</si>
  <si>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</si>
  <si>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</si>
  <si>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</si>
  <si>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</si>
  <si>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</si>
  <si>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</si>
  <si>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</si>
  <si>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</si>
  <si>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</si>
  <si>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</si>
  <si>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</si>
  <si>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</si>
  <si>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</si>
  <si>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</si>
  <si>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</si>
  <si>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</si>
  <si>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</si>
  <si>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</si>
  <si>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</si>
  <si>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</si>
  <si>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</si>
  <si>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</si>
  <si>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</si>
  <si>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</si>
  <si>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</si>
  <si>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</si>
  <si>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</si>
  <si>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</si>
  <si>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</si>
  <si>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</si>
  <si>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</si>
  <si>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6 luminárias do plenário</t>
  </si>
  <si>
    <t>UNID.</t>
  </si>
  <si>
    <t>QUANT.</t>
  </si>
  <si>
    <t xml:space="preserve">REF.: </t>
  </si>
  <si>
    <t xml:space="preserve">INTER.: </t>
  </si>
  <si>
    <t>Retirada e Instalação de Sistema Fotovoltaicos contendo: 14 Módulos Fotovoltaico</t>
  </si>
  <si>
    <t>______________________, ___ DE ______________ DE 2025</t>
  </si>
  <si>
    <t xml:space="preserve">nome e assintaura do responsável </t>
  </si>
  <si>
    <t xml:space="preserve"> RUA JOSÉ SCAPIM, QIADRA 12, Nº 21  - 15690-152 - INDIAPORÃ/SP</t>
  </si>
  <si>
    <t>Engº Civil : CREA –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</si>
</sst>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 &quot;* #,##0.00_-;&quot;-R$ &quot;* #,##0.00_-;_-&quot;R$ &quot;* \-??_-;_-@_-"/>
    <numFmt numFmtId="165" formatCode="_(* #,##0.00_);_(* \(#,##0.00\);_(* \-??_);_(@_)"/>
    <numFmt numFmtId="166" formatCode="_-* #,##0.00_-;\-* #,##0.00_-;_-* \-??_-;_-@_-"/>
    <numFmt numFmtId="167" formatCode="[$R$-416]\ #,##0.00;[Red]\-[$R$-416]\ #,##0.00"/>
    <numFmt numFmtId="168" formatCode="&quot;R$ &quot;#,##0.00"/>
    <numFmt numFmtId="169" formatCode="d/m/yyyy"/>
    <numFmt numFmtId="170" formatCode="0.0"/>
  </numFmts>
  <fonts count="49" x14ac:knownFonts="1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0"/>
      <name val="MS Sans Serif"/>
      <charset val="1"/>
    </font>
    <font>
      <sz val="12"/>
      <color theme="1"/>
      <name val="Arial narrow"/>
      <family val="2"/>
      <charset val="1"/>
    </font>
    <font>
      <b/>
      <sz val="18"/>
      <color theme="0"/>
      <name val="Arial narrow"/>
      <family val="2"/>
      <charset val="1"/>
    </font>
    <font>
      <b/>
      <sz val="12"/>
      <color theme="1"/>
      <name val="Arial narrow"/>
      <family val="2"/>
      <charset val="1"/>
    </font>
    <font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name val="Arial narrow"/>
      <family val="2"/>
      <charset val="1"/>
    </font>
    <font>
      <b/>
      <sz val="12"/>
      <color theme="0"/>
      <name val="Arial narrow"/>
      <family val="2"/>
      <charset val="1"/>
    </font>
    <font>
      <b/>
      <sz val="13"/>
      <color theme="1"/>
      <name val="Arial narrow"/>
      <family val="2"/>
      <charset val="1"/>
    </font>
    <font>
      <b/>
      <sz val="13"/>
      <name val="Arial narrow"/>
      <family val="2"/>
      <charset val="1"/>
    </font>
    <font>
      <b/>
      <sz val="12"/>
      <name val="Arial narrow"/>
      <family val="2"/>
      <charset val="1"/>
    </font>
    <font>
      <sz val="13"/>
      <color theme="1"/>
      <name val="Arial narrow"/>
      <family val="2"/>
      <charset val="1"/>
    </font>
    <font>
      <sz val="11"/>
      <color theme="1"/>
      <name val="Calibri"/>
      <family val="2"/>
    </font>
    <font>
      <b/>
      <sz val="13"/>
      <color theme="0"/>
      <name val="Arial narrow"/>
      <family val="2"/>
      <charset val="1"/>
    </font>
    <font>
      <sz val="12"/>
      <color theme="1"/>
      <name val="Arial Narrow"/>
      <family val="2"/>
      <charset val="1"/>
    </font>
    <font>
      <b/>
      <sz val="18"/>
      <color rgb="FFFFFFFF"/>
      <name val="Arial Narrow"/>
      <family val="2"/>
      <charset val="1"/>
    </font>
    <font>
      <b/>
      <sz val="12"/>
      <color theme="1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color rgb="FF000000"/>
      <name val="Arial Narrow"/>
      <family val="2"/>
      <charset val="1"/>
    </font>
    <font>
      <b/>
      <sz val="12"/>
      <color theme="0"/>
      <name val="Arial Narrow"/>
      <family val="2"/>
      <charset val="1"/>
    </font>
    <font>
      <b/>
      <sz val="12"/>
      <color rgb="FFFFFFFF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name val="Arial Narrow"/>
      <family val="2"/>
      <charset val="1"/>
    </font>
    <font>
      <i/>
      <sz val="12"/>
      <name val="Arial Narrow"/>
      <family val="2"/>
      <charset val="1"/>
    </font>
    <font>
      <i/>
      <sz val="12"/>
      <name val="Arial Narrow"/>
      <family val="2"/>
    </font>
    <font>
      <sz val="12"/>
      <color rgb="FFFF0000"/>
      <name val="Arial Narrow"/>
      <family val="2"/>
      <charset val="1"/>
    </font>
    <font>
      <b/>
      <sz val="12"/>
      <color rgb="FFEEEEEE"/>
      <name val="Arial narrow"/>
      <family val="2"/>
      <charset val="1"/>
    </font>
    <font>
      <b/>
      <sz val="12"/>
      <color rgb="FFEEEEEE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  <charset val="1"/>
    </font>
    <font>
      <sz val="10"/>
      <color theme="1"/>
      <name val="Arial narrow"/>
      <family val="2"/>
      <charset val="1"/>
    </font>
    <font>
      <sz val="11"/>
      <color theme="1"/>
      <name val="Arial Narrow"/>
      <family val="2"/>
      <charset val="1"/>
    </font>
    <font>
      <b/>
      <sz val="14"/>
      <color rgb="FF808080"/>
      <name val="Arial Narrow"/>
      <family val="2"/>
      <charset val="1"/>
    </font>
    <font>
      <b/>
      <sz val="12"/>
      <name val="Arial Narrow"/>
      <family val="2"/>
      <charset val="1"/>
    </font>
    <font>
      <b/>
      <sz val="12"/>
      <color rgb="FFEEEEEE"/>
      <name val="Arial Narrow"/>
      <family val="2"/>
      <charset val="1"/>
    </font>
    <font>
      <b/>
      <sz val="13"/>
      <color theme="4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1"/>
      <color theme="1"/>
      <name val="Calibri"/>
      <family val="2"/>
      <charset val="1"/>
    </font>
    <font>
      <b/>
      <sz val="14"/>
      <color theme="0"/>
      <name val="Arial Narrow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1" tint="0.24988555558946501"/>
        <bgColor rgb="FF333300"/>
      </patternFill>
    </fill>
    <fill>
      <patternFill patternType="solid">
        <fgColor theme="0"/>
        <bgColor rgb="FFEEEEEE"/>
      </patternFill>
    </fill>
    <fill>
      <patternFill patternType="solid">
        <fgColor theme="1" tint="0.3498947111423078"/>
        <bgColor rgb="FF666666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0" tint="-0.499984740745262"/>
        <bgColor rgb="FF7F7F7F"/>
      </patternFill>
    </fill>
    <fill>
      <patternFill patternType="solid">
        <fgColor theme="0" tint="-0.249977111117893"/>
        <bgColor rgb="FFDDD9C3"/>
      </patternFill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rgb="FF000000"/>
        <bgColor rgb="FF003300"/>
      </patternFill>
    </fill>
    <fill>
      <patternFill patternType="solid">
        <fgColor theme="9" tint="0.39988402966399123"/>
        <bgColor rgb="FFFFC7CE"/>
      </patternFill>
    </fill>
    <fill>
      <patternFill patternType="solid">
        <fgColor rgb="FF666666"/>
        <bgColor rgb="FF595959"/>
      </patternFill>
    </fill>
    <fill>
      <patternFill patternType="solid">
        <fgColor rgb="FF999999"/>
        <bgColor rgb="FF808080"/>
      </patternFill>
    </fill>
    <fill>
      <patternFill patternType="solid">
        <fgColor rgb="FFDDDDDD"/>
        <bgColor rgb="FFD9D9D9"/>
      </patternFill>
    </fill>
    <fill>
      <patternFill patternType="solid">
        <fgColor rgb="FFDDE8CB"/>
        <bgColor rgb="FFDDDDDD"/>
      </patternFill>
    </fill>
    <fill>
      <patternFill patternType="solid">
        <fgColor theme="1" tint="0.49989318521683401"/>
        <bgColor rgb="FF808080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81">
    <xf numFmtId="0" fontId="0" fillId="0" borderId="0"/>
    <xf numFmtId="166" fontId="47" fillId="0" borderId="0" applyBorder="0" applyProtection="0"/>
    <xf numFmtId="164" fontId="47" fillId="0" borderId="0" applyBorder="0" applyProtection="0"/>
    <xf numFmtId="9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164" fontId="47" fillId="0" borderId="0" applyBorder="0" applyProtection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5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  <xf numFmtId="166" fontId="47" fillId="0" borderId="0" applyBorder="0" applyProtection="0"/>
  </cellStyleXfs>
  <cellXfs count="21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7" fontId="5" fillId="0" borderId="0" xfId="0" applyNumberFormat="1" applyFont="1"/>
    <xf numFmtId="10" fontId="5" fillId="0" borderId="0" xfId="0" applyNumberFormat="1" applyFont="1"/>
    <xf numFmtId="0" fontId="7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 readingOrder="1"/>
    </xf>
    <xf numFmtId="2" fontId="11" fillId="4" borderId="8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5" borderId="0" xfId="0" applyFont="1" applyFill="1"/>
    <xf numFmtId="0" fontId="11" fillId="0" borderId="2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5" borderId="0" xfId="0" applyFont="1" applyFill="1"/>
    <xf numFmtId="0" fontId="13" fillId="6" borderId="2" xfId="0" applyFont="1" applyFill="1" applyBorder="1" applyAlignment="1">
      <alignment horizontal="center" vertical="center"/>
    </xf>
    <xf numFmtId="168" fontId="13" fillId="6" borderId="3" xfId="0" applyNumberFormat="1" applyFont="1" applyFill="1" applyBorder="1" applyAlignment="1">
      <alignment horizontal="center" vertical="center"/>
    </xf>
    <xf numFmtId="0" fontId="12" fillId="0" borderId="0" xfId="0" applyFont="1"/>
    <xf numFmtId="10" fontId="12" fillId="0" borderId="0" xfId="0" applyNumberFormat="1" applyFont="1"/>
    <xf numFmtId="0" fontId="5" fillId="5" borderId="0" xfId="0" applyFont="1" applyFill="1" applyAlignment="1">
      <alignment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168" fontId="14" fillId="7" borderId="3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8" xfId="43" applyFont="1" applyFill="1" applyBorder="1" applyAlignment="1">
      <alignment horizontal="left" vertical="center" wrapText="1"/>
    </xf>
    <xf numFmtId="0" fontId="8" fillId="0" borderId="8" xfId="43" applyFont="1" applyBorder="1" applyAlignment="1">
      <alignment horizontal="center" vertical="center"/>
    </xf>
    <xf numFmtId="2" fontId="5" fillId="8" borderId="8" xfId="0" applyNumberFormat="1" applyFont="1" applyFill="1" applyBorder="1" applyAlignment="1">
      <alignment horizontal="center" vertical="center"/>
    </xf>
    <xf numFmtId="164" fontId="8" fillId="3" borderId="8" xfId="2" applyFont="1" applyFill="1" applyBorder="1" applyAlignment="1" applyProtection="1">
      <alignment horizontal="center" vertical="center"/>
    </xf>
    <xf numFmtId="164" fontId="8" fillId="0" borderId="8" xfId="2" applyFont="1" applyBorder="1" applyAlignment="1" applyProtection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8" fillId="3" borderId="8" xfId="43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168" fontId="14" fillId="9" borderId="3" xfId="0" applyNumberFormat="1" applyFont="1" applyFill="1" applyBorder="1" applyAlignment="1">
      <alignment horizontal="center" vertical="center"/>
    </xf>
    <xf numFmtId="0" fontId="5" fillId="3" borderId="8" xfId="43" applyFont="1" applyFill="1" applyBorder="1" applyAlignment="1">
      <alignment horizontal="center" vertical="center"/>
    </xf>
    <xf numFmtId="0" fontId="15" fillId="0" borderId="0" xfId="0" applyFont="1"/>
    <xf numFmtId="0" fontId="16" fillId="3" borderId="8" xfId="43" applyFont="1" applyFill="1" applyBorder="1" applyAlignment="1">
      <alignment horizontal="center" vertical="center"/>
    </xf>
    <xf numFmtId="10" fontId="15" fillId="0" borderId="0" xfId="0" applyNumberFormat="1" applyFont="1"/>
    <xf numFmtId="0" fontId="5" fillId="0" borderId="14" xfId="0" applyFont="1" applyBorder="1"/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/>
    <xf numFmtId="0" fontId="20" fillId="11" borderId="21" xfId="0" applyFont="1" applyFill="1" applyBorder="1" applyAlignment="1">
      <alignment vertical="center" wrapText="1"/>
    </xf>
    <xf numFmtId="0" fontId="20" fillId="11" borderId="22" xfId="0" applyFont="1" applyFill="1" applyBorder="1" applyAlignment="1">
      <alignment vertical="center" wrapText="1"/>
    </xf>
    <xf numFmtId="0" fontId="20" fillId="11" borderId="23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0" fillId="0" borderId="8" xfId="0" applyFont="1" applyBorder="1" applyAlignment="1">
      <alignment horizontal="left" vertical="center"/>
    </xf>
    <xf numFmtId="0" fontId="20" fillId="11" borderId="24" xfId="0" applyFont="1" applyFill="1" applyBorder="1" applyAlignment="1">
      <alignment vertical="center" wrapText="1"/>
    </xf>
    <xf numFmtId="0" fontId="20" fillId="11" borderId="25" xfId="0" applyFont="1" applyFill="1" applyBorder="1" applyAlignment="1">
      <alignment vertical="center" wrapText="1"/>
    </xf>
    <xf numFmtId="0" fontId="20" fillId="11" borderId="26" xfId="0" applyFont="1" applyFill="1" applyBorder="1" applyAlignment="1">
      <alignment vertical="center" wrapText="1"/>
    </xf>
    <xf numFmtId="0" fontId="18" fillId="11" borderId="27" xfId="0" applyFont="1" applyFill="1" applyBorder="1"/>
    <xf numFmtId="0" fontId="18" fillId="11" borderId="15" xfId="0" applyFont="1" applyFill="1" applyBorder="1"/>
    <xf numFmtId="0" fontId="18" fillId="11" borderId="28" xfId="0" applyFont="1" applyFill="1" applyBorder="1"/>
    <xf numFmtId="169" fontId="18" fillId="11" borderId="15" xfId="0" applyNumberFormat="1" applyFont="1" applyFill="1" applyBorder="1"/>
    <xf numFmtId="0" fontId="23" fillId="0" borderId="0" xfId="0" applyFont="1"/>
    <xf numFmtId="0" fontId="18" fillId="11" borderId="0" xfId="0" applyFont="1" applyFill="1" applyAlignment="1">
      <alignment horizontal="right"/>
    </xf>
    <xf numFmtId="0" fontId="18" fillId="11" borderId="0" xfId="0" applyFont="1" applyFill="1"/>
    <xf numFmtId="169" fontId="18" fillId="11" borderId="0" xfId="0" applyNumberFormat="1" applyFont="1" applyFill="1"/>
    <xf numFmtId="0" fontId="23" fillId="0" borderId="0" xfId="0" applyFont="1" applyAlignment="1">
      <alignment vertical="center"/>
    </xf>
    <xf numFmtId="0" fontId="24" fillId="12" borderId="8" xfId="0" applyFont="1" applyFill="1" applyBorder="1" applyAlignment="1">
      <alignment horizontal="center" vertical="center" wrapText="1" readingOrder="1"/>
    </xf>
    <xf numFmtId="0" fontId="24" fillId="12" borderId="8" xfId="0" applyFont="1" applyFill="1" applyBorder="1" applyAlignment="1">
      <alignment horizontal="center" vertical="center" wrapText="1"/>
    </xf>
    <xf numFmtId="2" fontId="24" fillId="12" borderId="8" xfId="0" applyNumberFormat="1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vertical="center"/>
    </xf>
    <xf numFmtId="0" fontId="25" fillId="14" borderId="8" xfId="0" applyFont="1" applyFill="1" applyBorder="1" applyAlignment="1">
      <alignment horizontal="center" vertical="center" wrapText="1" readingOrder="1"/>
    </xf>
    <xf numFmtId="0" fontId="22" fillId="3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 readingOrder="1"/>
    </xf>
    <xf numFmtId="0" fontId="26" fillId="0" borderId="8" xfId="0" applyFont="1" applyBorder="1" applyAlignment="1">
      <alignment horizontal="left" vertical="center" wrapText="1" readingOrder="1"/>
    </xf>
    <xf numFmtId="0" fontId="27" fillId="0" borderId="8" xfId="0" applyFont="1" applyBorder="1" applyAlignment="1">
      <alignment horizontal="left" vertical="center" wrapText="1" readingOrder="1"/>
    </xf>
    <xf numFmtId="2" fontId="18" fillId="15" borderId="8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center" wrapText="1" readingOrder="1"/>
    </xf>
    <xf numFmtId="0" fontId="22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left" vertical="center" wrapText="1" readingOrder="1"/>
    </xf>
    <xf numFmtId="0" fontId="22" fillId="3" borderId="0" xfId="46" applyFont="1" applyFill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top" wrapText="1"/>
    </xf>
    <xf numFmtId="0" fontId="29" fillId="0" borderId="0" xfId="0" applyFont="1" applyAlignment="1">
      <alignment horizontal="center" vertical="center"/>
    </xf>
    <xf numFmtId="166" fontId="21" fillId="0" borderId="0" xfId="1" applyFont="1" applyBorder="1" applyAlignment="1" applyProtection="1">
      <alignment horizontal="center" vertical="center"/>
    </xf>
    <xf numFmtId="0" fontId="20" fillId="0" borderId="0" xfId="0" applyFont="1" applyAlignment="1">
      <alignment vertical="center" wrapText="1"/>
    </xf>
    <xf numFmtId="0" fontId="18" fillId="3" borderId="0" xfId="0" applyFont="1" applyFill="1"/>
    <xf numFmtId="0" fontId="18" fillId="0" borderId="1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0" fontId="31" fillId="10" borderId="8" xfId="0" applyNumberFormat="1" applyFont="1" applyFill="1" applyBorder="1" applyAlignment="1">
      <alignment horizontal="center" vertical="center"/>
    </xf>
    <xf numFmtId="0" fontId="32" fillId="0" borderId="0" xfId="0" applyFont="1"/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4" fillId="0" borderId="17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6" fillId="10" borderId="0" xfId="0" applyFont="1" applyFill="1" applyAlignment="1">
      <alignment vertical="center"/>
    </xf>
    <xf numFmtId="0" fontId="20" fillId="0" borderId="31" xfId="0" applyFont="1" applyBorder="1" applyAlignment="1">
      <alignment horizontal="left" vertical="center"/>
    </xf>
    <xf numFmtId="0" fontId="22" fillId="3" borderId="32" xfId="0" applyFont="1" applyFill="1" applyBorder="1" applyAlignment="1">
      <alignment vertical="center" wrapText="1" readingOrder="1"/>
    </xf>
    <xf numFmtId="0" fontId="18" fillId="3" borderId="32" xfId="0" applyFont="1" applyFill="1" applyBorder="1"/>
    <xf numFmtId="0" fontId="18" fillId="3" borderId="32" xfId="0" applyFont="1" applyFill="1" applyBorder="1" applyAlignment="1">
      <alignment vertical="center"/>
    </xf>
    <xf numFmtId="0" fontId="35" fillId="0" borderId="8" xfId="0" applyFont="1" applyBorder="1" applyAlignment="1">
      <alignment horizontal="center"/>
    </xf>
    <xf numFmtId="0" fontId="37" fillId="16" borderId="31" xfId="52" applyFont="1" applyFill="1" applyBorder="1" applyAlignment="1">
      <alignment horizontal="center" vertical="center"/>
    </xf>
    <xf numFmtId="0" fontId="37" fillId="16" borderId="33" xfId="52" applyFont="1" applyFill="1" applyBorder="1" applyAlignment="1">
      <alignment horizontal="center" vertical="center"/>
    </xf>
    <xf numFmtId="0" fontId="35" fillId="0" borderId="8" xfId="0" applyFont="1" applyBorder="1"/>
    <xf numFmtId="170" fontId="20" fillId="9" borderId="31" xfId="0" applyNumberFormat="1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 wrapText="1"/>
    </xf>
    <xf numFmtId="164" fontId="20" fillId="9" borderId="31" xfId="0" applyNumberFormat="1" applyFont="1" applyFill="1" applyBorder="1" applyAlignment="1">
      <alignment horizontal="center" vertical="center"/>
    </xf>
    <xf numFmtId="164" fontId="35" fillId="0" borderId="8" xfId="0" applyNumberFormat="1" applyFont="1" applyBorder="1"/>
    <xf numFmtId="10" fontId="20" fillId="3" borderId="8" xfId="0" applyNumberFormat="1" applyFont="1" applyFill="1" applyBorder="1" applyAlignment="1">
      <alignment horizontal="center" vertical="center"/>
    </xf>
    <xf numFmtId="10" fontId="35" fillId="0" borderId="8" xfId="3" applyNumberFormat="1" applyFont="1" applyBorder="1" applyProtection="1"/>
    <xf numFmtId="164" fontId="20" fillId="3" borderId="31" xfId="0" applyNumberFormat="1" applyFont="1" applyFill="1" applyBorder="1" applyAlignment="1">
      <alignment horizontal="center" vertical="center"/>
    </xf>
    <xf numFmtId="10" fontId="20" fillId="3" borderId="3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8" fillId="10" borderId="8" xfId="0" applyFont="1" applyFill="1" applyBorder="1" applyAlignment="1">
      <alignment horizontal="center" vertical="center" wrapText="1"/>
    </xf>
    <xf numFmtId="164" fontId="38" fillId="10" borderId="4" xfId="0" applyNumberFormat="1" applyFont="1" applyFill="1" applyBorder="1" applyAlignment="1">
      <alignment horizontal="center" vertical="center"/>
    </xf>
    <xf numFmtId="164" fontId="38" fillId="10" borderId="5" xfId="0" applyNumberFormat="1" applyFont="1" applyFill="1" applyBorder="1" applyAlignment="1">
      <alignment horizontal="center" vertical="center"/>
    </xf>
    <xf numFmtId="164" fontId="38" fillId="10" borderId="9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37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" fillId="0" borderId="0" xfId="43" applyNumberFormat="1" applyAlignment="1">
      <alignment horizontal="left" vertical="center"/>
    </xf>
    <xf numFmtId="0" fontId="4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3" fillId="3" borderId="0" xfId="0" applyFont="1" applyFill="1" applyAlignment="1">
      <alignment horizontal="right" vertical="center"/>
    </xf>
    <xf numFmtId="0" fontId="1" fillId="0" borderId="0" xfId="43" applyAlignment="1">
      <alignment vertical="center" wrapText="1"/>
    </xf>
    <xf numFmtId="0" fontId="44" fillId="0" borderId="0" xfId="43" applyFont="1" applyAlignment="1">
      <alignment horizontal="center" vertical="center"/>
    </xf>
    <xf numFmtId="49" fontId="43" fillId="3" borderId="0" xfId="0" applyNumberFormat="1" applyFont="1" applyFill="1" applyAlignment="1">
      <alignment horizontal="center" vertical="center"/>
    </xf>
    <xf numFmtId="0" fontId="45" fillId="0" borderId="0" xfId="43" applyFont="1" applyAlignment="1">
      <alignment horizontal="right" vertical="center"/>
    </xf>
    <xf numFmtId="10" fontId="45" fillId="3" borderId="0" xfId="43" applyNumberFormat="1" applyFont="1" applyFill="1" applyAlignment="1">
      <alignment horizontal="center" vertical="center"/>
    </xf>
    <xf numFmtId="4" fontId="45" fillId="3" borderId="0" xfId="53" applyNumberFormat="1" applyFont="1" applyFill="1" applyBorder="1" applyAlignment="1" applyProtection="1">
      <alignment horizontal="right" vertical="center"/>
    </xf>
    <xf numFmtId="49" fontId="46" fillId="3" borderId="8" xfId="43" applyNumberFormat="1" applyFont="1" applyFill="1" applyBorder="1" applyAlignment="1">
      <alignment horizontal="center" vertical="center"/>
    </xf>
    <xf numFmtId="0" fontId="46" fillId="3" borderId="9" xfId="43" applyFont="1" applyFill="1" applyBorder="1" applyAlignment="1">
      <alignment horizontal="center" vertical="center" wrapText="1"/>
    </xf>
    <xf numFmtId="0" fontId="46" fillId="3" borderId="8" xfId="43" applyFont="1" applyFill="1" applyBorder="1" applyAlignment="1">
      <alignment horizontal="center" vertical="center"/>
    </xf>
    <xf numFmtId="4" fontId="46" fillId="3" borderId="8" xfId="43" applyNumberFormat="1" applyFont="1" applyFill="1" applyBorder="1" applyAlignment="1">
      <alignment horizontal="center" vertical="center"/>
    </xf>
    <xf numFmtId="49" fontId="0" fillId="3" borderId="34" xfId="0" applyNumberFormat="1" applyFill="1" applyBorder="1" applyAlignment="1">
      <alignment horizontal="left" vertical="center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horizontal="center" vertical="center"/>
    </xf>
    <xf numFmtId="4" fontId="0" fillId="0" borderId="34" xfId="0" applyNumberFormat="1" applyBorder="1" applyAlignment="1">
      <alignment vertical="center"/>
    </xf>
    <xf numFmtId="49" fontId="0" fillId="0" borderId="11" xfId="0" applyNumberFormat="1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8" xfId="0" applyFont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0" fontId="10" fillId="0" borderId="3" xfId="3" applyNumberFormat="1" applyFont="1" applyBorder="1" applyAlignment="1" applyProtection="1">
      <alignment horizontal="left" vertical="center" wrapText="1" readingOrder="1"/>
    </xf>
    <xf numFmtId="0" fontId="5" fillId="3" borderId="7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9" borderId="8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right" vertical="center"/>
    </xf>
    <xf numFmtId="168" fontId="17" fillId="2" borderId="1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 readingOrder="1"/>
    </xf>
    <xf numFmtId="0" fontId="19" fillId="10" borderId="8" xfId="0" applyFont="1" applyFill="1" applyBorder="1" applyAlignment="1">
      <alignment horizontal="center"/>
    </xf>
    <xf numFmtId="0" fontId="22" fillId="0" borderId="8" xfId="0" applyFont="1" applyBorder="1" applyAlignment="1">
      <alignment vertical="center" wrapText="1" readingOrder="1"/>
    </xf>
    <xf numFmtId="0" fontId="18" fillId="0" borderId="8" xfId="0" applyFont="1" applyBorder="1" applyAlignment="1">
      <alignment vertical="center"/>
    </xf>
    <xf numFmtId="0" fontId="25" fillId="14" borderId="8" xfId="0" applyFont="1" applyFill="1" applyBorder="1" applyAlignment="1">
      <alignment horizontal="center" vertical="center" wrapText="1" readingOrder="1"/>
    </xf>
    <xf numFmtId="0" fontId="23" fillId="13" borderId="8" xfId="0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0" fillId="10" borderId="8" xfId="0" applyFont="1" applyFill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48" fillId="10" borderId="0" xfId="0" applyFont="1" applyFill="1" applyAlignment="1">
      <alignment horizontal="right" vertical="center"/>
    </xf>
    <xf numFmtId="0" fontId="22" fillId="3" borderId="32" xfId="0" applyFont="1" applyFill="1" applyBorder="1" applyAlignment="1">
      <alignment horizontal="left" vertical="center" wrapText="1" readingOrder="1"/>
    </xf>
    <xf numFmtId="0" fontId="18" fillId="0" borderId="32" xfId="0" applyFont="1" applyBorder="1" applyAlignment="1">
      <alignment horizontal="left"/>
    </xf>
    <xf numFmtId="0" fontId="18" fillId="0" borderId="32" xfId="0" applyFont="1" applyBorder="1" applyAlignment="1">
      <alignment horizontal="left" vertical="center"/>
    </xf>
    <xf numFmtId="0" fontId="35" fillId="0" borderId="8" xfId="0" applyFont="1" applyBorder="1" applyAlignment="1">
      <alignment horizontal="center"/>
    </xf>
    <xf numFmtId="0" fontId="26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39" fillId="0" borderId="0" xfId="43" applyFont="1" applyAlignment="1">
      <alignment horizontal="center" vertical="center"/>
    </xf>
    <xf numFmtId="0" fontId="40" fillId="0" borderId="0" xfId="43" applyFont="1" applyAlignment="1">
      <alignment horizontal="center" vertical="center"/>
    </xf>
    <xf numFmtId="0" fontId="41" fillId="3" borderId="0" xfId="43" applyFont="1" applyFill="1" applyAlignment="1">
      <alignment horizontal="center" vertical="center"/>
    </xf>
  </cellXfs>
  <cellStyles count="81">
    <cellStyle name="Moeda" xfId="2" builtinId="4"/>
    <cellStyle name="Moeda 2" xfId="4" xr:uid="{00000000-0005-0000-0000-000001000000}"/>
    <cellStyle name="Moeda 2 2" xfId="5" xr:uid="{00000000-0005-0000-0000-000002000000}"/>
    <cellStyle name="Moeda 2 2 2" xfId="6" xr:uid="{00000000-0005-0000-0000-000003000000}"/>
    <cellStyle name="Moeda 2 2 2 2" xfId="7" xr:uid="{00000000-0005-0000-0000-000004000000}"/>
    <cellStyle name="Moeda 2 2 3" xfId="8" xr:uid="{00000000-0005-0000-0000-000005000000}"/>
    <cellStyle name="Moeda 2 3" xfId="9" xr:uid="{00000000-0005-0000-0000-000006000000}"/>
    <cellStyle name="Moeda 2 3 2" xfId="10" xr:uid="{00000000-0005-0000-0000-000007000000}"/>
    <cellStyle name="Moeda 2 3 2 2" xfId="11" xr:uid="{00000000-0005-0000-0000-000008000000}"/>
    <cellStyle name="Moeda 2 3 3" xfId="12" xr:uid="{00000000-0005-0000-0000-000009000000}"/>
    <cellStyle name="Moeda 2 4" xfId="13" xr:uid="{00000000-0005-0000-0000-00000A000000}"/>
    <cellStyle name="Moeda 2 4 2" xfId="14" xr:uid="{00000000-0005-0000-0000-00000B000000}"/>
    <cellStyle name="Moeda 2 4 2 2" xfId="15" xr:uid="{00000000-0005-0000-0000-00000C000000}"/>
    <cellStyle name="Moeda 2 4 3" xfId="16" xr:uid="{00000000-0005-0000-0000-00000D000000}"/>
    <cellStyle name="Moeda 2 5" xfId="17" xr:uid="{00000000-0005-0000-0000-00000E000000}"/>
    <cellStyle name="Moeda 2 5 2" xfId="18" xr:uid="{00000000-0005-0000-0000-00000F000000}"/>
    <cellStyle name="Moeda 2 6" xfId="19" xr:uid="{00000000-0005-0000-0000-000010000000}"/>
    <cellStyle name="Moeda 3" xfId="20" xr:uid="{00000000-0005-0000-0000-000011000000}"/>
    <cellStyle name="Moeda 3 2" xfId="21" xr:uid="{00000000-0005-0000-0000-000012000000}"/>
    <cellStyle name="Moeda 3 2 2" xfId="22" xr:uid="{00000000-0005-0000-0000-000013000000}"/>
    <cellStyle name="Moeda 3 2 2 2" xfId="23" xr:uid="{00000000-0005-0000-0000-000014000000}"/>
    <cellStyle name="Moeda 3 2 3" xfId="24" xr:uid="{00000000-0005-0000-0000-000015000000}"/>
    <cellStyle name="Moeda 3 3" xfId="25" xr:uid="{00000000-0005-0000-0000-000016000000}"/>
    <cellStyle name="Moeda 3 3 2" xfId="26" xr:uid="{00000000-0005-0000-0000-000017000000}"/>
    <cellStyle name="Moeda 3 4" xfId="27" xr:uid="{00000000-0005-0000-0000-000018000000}"/>
    <cellStyle name="Moeda 4" xfId="28" xr:uid="{00000000-0005-0000-0000-000019000000}"/>
    <cellStyle name="Moeda 4 2" xfId="29" xr:uid="{00000000-0005-0000-0000-00001A000000}"/>
    <cellStyle name="Moeda 4 2 2" xfId="30" xr:uid="{00000000-0005-0000-0000-00001B000000}"/>
    <cellStyle name="Moeda 4 3" xfId="31" xr:uid="{00000000-0005-0000-0000-00001C000000}"/>
    <cellStyle name="Moeda 5" xfId="32" xr:uid="{00000000-0005-0000-0000-00001D000000}"/>
    <cellStyle name="Moeda 5 2" xfId="33" xr:uid="{00000000-0005-0000-0000-00001E000000}"/>
    <cellStyle name="Moeda 5 2 2" xfId="34" xr:uid="{00000000-0005-0000-0000-00001F000000}"/>
    <cellStyle name="Moeda 5 3" xfId="35" xr:uid="{00000000-0005-0000-0000-000020000000}"/>
    <cellStyle name="Moeda 6" xfId="36" xr:uid="{00000000-0005-0000-0000-000021000000}"/>
    <cellStyle name="Moeda 6 2" xfId="37" xr:uid="{00000000-0005-0000-0000-000022000000}"/>
    <cellStyle name="Moeda 6 2 2" xfId="38" xr:uid="{00000000-0005-0000-0000-000023000000}"/>
    <cellStyle name="Moeda 6 3" xfId="39" xr:uid="{00000000-0005-0000-0000-000024000000}"/>
    <cellStyle name="Moeda 7" xfId="40" xr:uid="{00000000-0005-0000-0000-000025000000}"/>
    <cellStyle name="Moeda 7 2" xfId="41" xr:uid="{00000000-0005-0000-0000-000026000000}"/>
    <cellStyle name="Moeda 8" xfId="42" xr:uid="{00000000-0005-0000-0000-000027000000}"/>
    <cellStyle name="Normal" xfId="0" builtinId="0"/>
    <cellStyle name="Normal 2" xfId="43" xr:uid="{00000000-0005-0000-0000-000029000000}"/>
    <cellStyle name="Normal 2 2" xfId="44" xr:uid="{00000000-0005-0000-0000-00002A000000}"/>
    <cellStyle name="Normal 2 2 2" xfId="45" xr:uid="{00000000-0005-0000-0000-00002B000000}"/>
    <cellStyle name="Normal 2 3" xfId="46" xr:uid="{00000000-0005-0000-0000-00002C000000}"/>
    <cellStyle name="Normal 2 4" xfId="47" xr:uid="{00000000-0005-0000-0000-00002D000000}"/>
    <cellStyle name="Normal 2 5" xfId="48" xr:uid="{00000000-0005-0000-0000-00002E000000}"/>
    <cellStyle name="Normal 2 5 2" xfId="49" xr:uid="{00000000-0005-0000-0000-00002F000000}"/>
    <cellStyle name="Normal 3" xfId="50" xr:uid="{00000000-0005-0000-0000-000030000000}"/>
    <cellStyle name="Normal 3 2" xfId="51" xr:uid="{00000000-0005-0000-0000-000031000000}"/>
    <cellStyle name="Normal 4" xfId="52" xr:uid="{00000000-0005-0000-0000-000032000000}"/>
    <cellStyle name="Porcentagem" xfId="3" builtinId="5"/>
    <cellStyle name="Vírgula" xfId="1" builtinId="3"/>
    <cellStyle name="Vírgula 2" xfId="53" xr:uid="{00000000-0005-0000-0000-000035000000}"/>
    <cellStyle name="Vírgula 2 2" xfId="54" xr:uid="{00000000-0005-0000-0000-000036000000}"/>
    <cellStyle name="Vírgula 2 2 2" xfId="55" xr:uid="{00000000-0005-0000-0000-000037000000}"/>
    <cellStyle name="Vírgula 2 2 2 2" xfId="56" xr:uid="{00000000-0005-0000-0000-000038000000}"/>
    <cellStyle name="Vírgula 2 2 2 2 2" xfId="57" xr:uid="{00000000-0005-0000-0000-000039000000}"/>
    <cellStyle name="Vírgula 2 2 2 3" xfId="58" xr:uid="{00000000-0005-0000-0000-00003A000000}"/>
    <cellStyle name="Vírgula 2 2 3" xfId="59" xr:uid="{00000000-0005-0000-0000-00003B000000}"/>
    <cellStyle name="Vírgula 2 2 3 2" xfId="60" xr:uid="{00000000-0005-0000-0000-00003C000000}"/>
    <cellStyle name="Vírgula 2 2 4" xfId="61" xr:uid="{00000000-0005-0000-0000-00003D000000}"/>
    <cellStyle name="Vírgula 2 3" xfId="62" xr:uid="{00000000-0005-0000-0000-00003E000000}"/>
    <cellStyle name="Vírgula 2 3 2" xfId="63" xr:uid="{00000000-0005-0000-0000-00003F000000}"/>
    <cellStyle name="Vírgula 2 3 2 2" xfId="64" xr:uid="{00000000-0005-0000-0000-000040000000}"/>
    <cellStyle name="Vírgula 2 3 3" xfId="65" xr:uid="{00000000-0005-0000-0000-000041000000}"/>
    <cellStyle name="Vírgula 2 4" xfId="66" xr:uid="{00000000-0005-0000-0000-000042000000}"/>
    <cellStyle name="Vírgula 2 4 2" xfId="67" xr:uid="{00000000-0005-0000-0000-000043000000}"/>
    <cellStyle name="Vírgula 2 4 2 2" xfId="68" xr:uid="{00000000-0005-0000-0000-000044000000}"/>
    <cellStyle name="Vírgula 2 4 3" xfId="69" xr:uid="{00000000-0005-0000-0000-000045000000}"/>
    <cellStyle name="Vírgula 2 5" xfId="70" xr:uid="{00000000-0005-0000-0000-000046000000}"/>
    <cellStyle name="Vírgula 2 5 2" xfId="71" xr:uid="{00000000-0005-0000-0000-000047000000}"/>
    <cellStyle name="Vírgula 2 5 2 2" xfId="72" xr:uid="{00000000-0005-0000-0000-000048000000}"/>
    <cellStyle name="Vírgula 2 5 3" xfId="73" xr:uid="{00000000-0005-0000-0000-000049000000}"/>
    <cellStyle name="Vírgula 3" xfId="74" xr:uid="{00000000-0005-0000-0000-00004A000000}"/>
    <cellStyle name="Vírgula 3 2" xfId="75" xr:uid="{00000000-0005-0000-0000-00004B000000}"/>
    <cellStyle name="Vírgula 3 2 2" xfId="76" xr:uid="{00000000-0005-0000-0000-00004C000000}"/>
    <cellStyle name="Vírgula 3 3" xfId="77" xr:uid="{00000000-0005-0000-0000-00004D000000}"/>
    <cellStyle name="Vírgula 4" xfId="78" xr:uid="{00000000-0005-0000-0000-00004E000000}"/>
    <cellStyle name="Vírgula 4 2" xfId="79" xr:uid="{00000000-0005-0000-0000-00004F000000}"/>
    <cellStyle name="Vírgula 5" xfId="80" xr:uid="{00000000-0005-0000-0000-000050000000}"/>
  </cellStyles>
  <dxfs count="31"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F7F7F"/>
      <rgbColor rgb="FF800080"/>
      <rgbColor rgb="FF008080"/>
      <rgbColor rgb="FFBFBFBF"/>
      <rgbColor rgb="FF808080"/>
      <rgbColor rgb="FF9999FF"/>
      <rgbColor rgb="FF993366"/>
      <rgbColor rgb="FFEEEEEE"/>
      <rgbColor rgb="FFDDDDDD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DDE8CB"/>
      <rgbColor rgb="FFDDD9C3"/>
      <rgbColor rgb="FF99CCFF"/>
      <rgbColor rgb="FFFFC7CE"/>
      <rgbColor rgb="FFCC99FF"/>
      <rgbColor rgb="FFFAC090"/>
      <rgbColor rgb="FF4F81BD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59595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1215960</xdr:colOff>
      <xdr:row>23</xdr:row>
      <xdr:rowOff>120240</xdr:rowOff>
    </xdr:from>
    <xdr:to>
      <xdr:col>4</xdr:col>
      <xdr:colOff>476460</xdr:colOff>
      <xdr:row>23</xdr:row>
      <xdr:rowOff>120240</xdr:rowOff>
    </xdr:to>
    <xdr:sp macro="" textlink="">
      <xdr:nvSpPr>
        <xdr:cNvPr id="3" name="Linha horizonta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64060" y="4958940"/>
          <a:ext cx="2880000" cy="0"/>
        </a:xfrm>
        <a:prstGeom prst="line">
          <a:avLst/>
        </a:prstGeom>
        <a:ln w="0"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45000</xdr:colOff>
      <xdr:row>0</xdr:row>
      <xdr:rowOff>33840</xdr:rowOff>
    </xdr:from>
    <xdr:to>
      <xdr:col>1</xdr:col>
      <xdr:colOff>162720</xdr:colOff>
      <xdr:row>2</xdr:row>
      <xdr:rowOff>54360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000" y="33840"/>
          <a:ext cx="943200" cy="43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310320</xdr:colOff>
      <xdr:row>2</xdr:row>
      <xdr:rowOff>20520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135800" cy="43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474840</xdr:colOff>
      <xdr:row>2</xdr:row>
      <xdr:rowOff>15480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00320" cy="426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_ou\Downloads\PO%20-%20Cemiterio%20Municipal%20fase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- PLAN. ORÇ"/>
      <sheetName val="MC - MEMORIAL DE CÁLC"/>
      <sheetName val="BDI"/>
      <sheetName val="CFF - CRONOGRAMA"/>
      <sheetName val="FONTE CDHU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2">
          <cell r="A62" t="str">
            <v>01.21.010</v>
          </cell>
          <cell r="B62" t="str">
            <v>Taxa de mobilização e desmobilização de equipamentos para execução de sondagem</v>
          </cell>
          <cell r="C62" t="str">
            <v>TX</v>
          </cell>
          <cell r="D62">
            <v>1261.18</v>
          </cell>
          <cell r="F62">
            <v>1261.18</v>
          </cell>
          <cell r="G62">
            <v>9</v>
          </cell>
        </row>
        <row r="63">
          <cell r="A63" t="str">
            <v>01.21.090</v>
          </cell>
          <cell r="B63" t="str">
            <v>Taxa de mobilização e desmobilização de equipamentos para execução de sondagem rotativa</v>
          </cell>
          <cell r="C63" t="str">
            <v>TX</v>
          </cell>
          <cell r="D63">
            <v>6326.62</v>
          </cell>
          <cell r="F63">
            <v>6326.62</v>
          </cell>
          <cell r="G63">
            <v>9</v>
          </cell>
        </row>
        <row r="64">
          <cell r="A64" t="str">
            <v>01.21.100</v>
          </cell>
          <cell r="B64" t="str">
            <v>Sondagem do terreno a trado</v>
          </cell>
          <cell r="C64" t="str">
            <v>M</v>
          </cell>
          <cell r="D64">
            <v>95.61</v>
          </cell>
          <cell r="F64">
            <v>95.61</v>
          </cell>
          <cell r="G64">
            <v>9</v>
          </cell>
        </row>
        <row r="65">
          <cell r="A65" t="str">
            <v>01.21.110</v>
          </cell>
          <cell r="B65" t="str">
            <v>Sondagem do terreno à percussão (mínimo de 30 m)</v>
          </cell>
          <cell r="C65" t="str">
            <v>M</v>
          </cell>
          <cell r="D65">
            <v>90.01</v>
          </cell>
          <cell r="F65">
            <v>90.01</v>
          </cell>
          <cell r="G65">
            <v>9</v>
          </cell>
        </row>
        <row r="66">
          <cell r="A66" t="str">
            <v>01.21.120</v>
          </cell>
          <cell r="B66" t="str">
            <v>Sondagem do terreno rotativa em solo</v>
          </cell>
          <cell r="C66" t="str">
            <v>M</v>
          </cell>
          <cell r="D66">
            <v>385.91</v>
          </cell>
          <cell r="F66">
            <v>385.91</v>
          </cell>
          <cell r="G66">
            <v>9</v>
          </cell>
        </row>
        <row r="67">
          <cell r="A67" t="str">
            <v>01.21.130</v>
          </cell>
          <cell r="B67" t="str">
            <v>Sondagem do terreno rotativa em rocha</v>
          </cell>
          <cell r="C67" t="str">
            <v>M</v>
          </cell>
          <cell r="D67">
            <v>628.59</v>
          </cell>
          <cell r="F67">
            <v>628.59</v>
          </cell>
          <cell r="G67">
            <v>9</v>
          </cell>
        </row>
        <row r="68">
          <cell r="A68" t="str">
            <v>01.21.140</v>
          </cell>
          <cell r="B68" t="str">
            <v>Sondagem do terreno à percussão com a utilização de torquímetro (mínimo de 30 m)</v>
          </cell>
          <cell r="C68" t="str">
            <v>M</v>
          </cell>
          <cell r="D68">
            <v>93.46</v>
          </cell>
          <cell r="F68">
            <v>93.46</v>
          </cell>
          <cell r="G68">
            <v>9</v>
          </cell>
        </row>
        <row r="69">
          <cell r="A69" t="str">
            <v>01.23</v>
          </cell>
          <cell r="B69" t="str">
            <v>Tratamento, recuperação e trabalhos especiais em concreto</v>
          </cell>
          <cell r="G69">
            <v>5</v>
          </cell>
        </row>
        <row r="70">
          <cell r="A70" t="str">
            <v>01.23.010</v>
          </cell>
          <cell r="B70" t="str">
            <v>Taxa de mobilização e desmobilização de equipamentos para execução de corte em concreto armado</v>
          </cell>
          <cell r="C70" t="str">
            <v>TX</v>
          </cell>
          <cell r="D70">
            <v>368.09</v>
          </cell>
          <cell r="F70">
            <v>368.09</v>
          </cell>
          <cell r="G70">
            <v>9</v>
          </cell>
        </row>
        <row r="71">
          <cell r="A71" t="str">
            <v>01.23.020</v>
          </cell>
          <cell r="B71" t="str">
            <v>Limpeza de armadura com escova de aço</v>
          </cell>
          <cell r="C71" t="str">
            <v>M2</v>
          </cell>
          <cell r="D71">
            <v>2.5</v>
          </cell>
          <cell r="E71">
            <v>5.57</v>
          </cell>
          <cell r="F71">
            <v>8.07</v>
          </cell>
          <cell r="G71">
            <v>9</v>
          </cell>
        </row>
        <row r="72">
          <cell r="A72" t="str">
            <v>01.23.030</v>
          </cell>
          <cell r="B72" t="str">
            <v>Preparo de ponte de aderência com adesivo a base de epóxi</v>
          </cell>
          <cell r="C72" t="str">
            <v>M2</v>
          </cell>
          <cell r="D72">
            <v>105.39</v>
          </cell>
          <cell r="E72">
            <v>41.18</v>
          </cell>
          <cell r="F72">
            <v>146.57</v>
          </cell>
          <cell r="G72">
            <v>9</v>
          </cell>
        </row>
        <row r="73">
          <cell r="A73" t="str">
            <v>01.23.056</v>
          </cell>
          <cell r="B73" t="str">
            <v>Tratamento de armadura com produto anticorrosivo a base de zinco</v>
          </cell>
          <cell r="C73" t="str">
            <v>M2</v>
          </cell>
          <cell r="D73">
            <v>24.26</v>
          </cell>
          <cell r="E73">
            <v>39.26</v>
          </cell>
          <cell r="F73">
            <v>63.52</v>
          </cell>
          <cell r="G73">
            <v>9</v>
          </cell>
        </row>
        <row r="74">
          <cell r="A74" t="str">
            <v>01.23.060</v>
          </cell>
          <cell r="B74" t="str">
            <v>Corte de concreto deteriorado inclusive remoção dos detritos</v>
          </cell>
          <cell r="C74" t="str">
            <v>M2</v>
          </cell>
          <cell r="E74">
            <v>27.86</v>
          </cell>
          <cell r="F74">
            <v>27.86</v>
          </cell>
          <cell r="G74">
            <v>9</v>
          </cell>
        </row>
        <row r="75">
          <cell r="A75" t="str">
            <v>01.23.070</v>
          </cell>
          <cell r="B75" t="str">
            <v>Demarcação de área com disco de corte diamantado</v>
          </cell>
          <cell r="C75" t="str">
            <v>M</v>
          </cell>
          <cell r="D75">
            <v>1.07</v>
          </cell>
          <cell r="E75">
            <v>4.12</v>
          </cell>
          <cell r="F75">
            <v>5.19</v>
          </cell>
          <cell r="G75">
            <v>9</v>
          </cell>
        </row>
        <row r="76">
          <cell r="A76" t="str">
            <v>01.23.100</v>
          </cell>
          <cell r="B76" t="str">
            <v>Demolição de concreto armado com preservação de armadura, para reforço e recuperação estrutural</v>
          </cell>
          <cell r="C76" t="str">
            <v>M3</v>
          </cell>
          <cell r="E76">
            <v>420.42</v>
          </cell>
          <cell r="F76">
            <v>420.42</v>
          </cell>
          <cell r="G76">
            <v>9</v>
          </cell>
        </row>
        <row r="77">
          <cell r="A77" t="str">
            <v>01.23.140</v>
          </cell>
          <cell r="B77" t="str">
            <v>Furação de 1 1/4´ em concreto armado</v>
          </cell>
          <cell r="C77" t="str">
            <v>M</v>
          </cell>
          <cell r="D77">
            <v>229.25</v>
          </cell>
          <cell r="F77">
            <v>229.25</v>
          </cell>
          <cell r="G77">
            <v>9</v>
          </cell>
        </row>
        <row r="78">
          <cell r="A78" t="str">
            <v>01.23.150</v>
          </cell>
          <cell r="B78" t="str">
            <v>Furação de 1 1/2´ em concreto armado</v>
          </cell>
          <cell r="C78" t="str">
            <v>M</v>
          </cell>
          <cell r="D78">
            <v>271.06</v>
          </cell>
          <cell r="F78">
            <v>271.06</v>
          </cell>
          <cell r="G78">
            <v>9</v>
          </cell>
        </row>
        <row r="79">
          <cell r="A79" t="str">
            <v>01.23.160</v>
          </cell>
          <cell r="B79" t="str">
            <v>Furação de 2 1/4´ em concreto armado</v>
          </cell>
          <cell r="C79" t="str">
            <v>M</v>
          </cell>
          <cell r="D79">
            <v>336.27</v>
          </cell>
          <cell r="F79">
            <v>336.27</v>
          </cell>
          <cell r="G79">
            <v>9</v>
          </cell>
        </row>
        <row r="80">
          <cell r="A80" t="str">
            <v>01.23.190</v>
          </cell>
          <cell r="B80" t="str">
            <v>Furação de 2 1/2´ em concreto armado</v>
          </cell>
          <cell r="C80" t="str">
            <v>M</v>
          </cell>
          <cell r="D80">
            <v>344.11</v>
          </cell>
          <cell r="F80">
            <v>344.11</v>
          </cell>
          <cell r="G80">
            <v>9</v>
          </cell>
        </row>
        <row r="81">
          <cell r="A81" t="str">
            <v>01.23.200</v>
          </cell>
          <cell r="B81" t="str">
            <v>Taxa de mobilização e desmobilização de equipamentos para execução de perfuração em concreto</v>
          </cell>
          <cell r="C81" t="str">
            <v>TX</v>
          </cell>
          <cell r="D81">
            <v>255.6</v>
          </cell>
          <cell r="F81">
            <v>255.6</v>
          </cell>
          <cell r="G81">
            <v>9</v>
          </cell>
        </row>
        <row r="82">
          <cell r="A82" t="str">
            <v>01.23.221</v>
          </cell>
          <cell r="B82" t="str">
            <v>Furação para até 10mm x 100mm em concreto armado, inclusive colagem de armadura (para até 8mm)</v>
          </cell>
          <cell r="C82" t="str">
            <v>UN</v>
          </cell>
          <cell r="D82">
            <v>12.71</v>
          </cell>
          <cell r="F82">
            <v>12.71</v>
          </cell>
          <cell r="G82">
            <v>9</v>
          </cell>
        </row>
        <row r="83">
          <cell r="A83" t="str">
            <v>01.23.222</v>
          </cell>
          <cell r="B83" t="str">
            <v>Furação para 12,5mm x 100mm em concreto armado, inclusive colagem de armadura (para 10mm)</v>
          </cell>
          <cell r="C83" t="str">
            <v>UN</v>
          </cell>
          <cell r="D83">
            <v>13.91</v>
          </cell>
          <cell r="F83">
            <v>13.91</v>
          </cell>
          <cell r="G83">
            <v>9</v>
          </cell>
        </row>
        <row r="84">
          <cell r="A84" t="str">
            <v>01.23.223</v>
          </cell>
          <cell r="B84" t="str">
            <v>Furação para 16mm x 100mm em concreto armado, inclusive colagem de armadura (para 12,5mm)</v>
          </cell>
          <cell r="C84" t="str">
            <v>UN</v>
          </cell>
          <cell r="D84">
            <v>15.6</v>
          </cell>
          <cell r="F84">
            <v>15.6</v>
          </cell>
          <cell r="G84">
            <v>9</v>
          </cell>
        </row>
        <row r="85">
          <cell r="A85" t="str">
            <v>01.23.231</v>
          </cell>
          <cell r="B85" t="str">
            <v>Furação para até 10mm x 150mm em concreto armado, inclusive colagem de armadura (para até 8mm)</v>
          </cell>
          <cell r="C85" t="str">
            <v>UN</v>
          </cell>
          <cell r="D85">
            <v>19.07</v>
          </cell>
          <cell r="F85">
            <v>19.07</v>
          </cell>
          <cell r="G85">
            <v>9</v>
          </cell>
        </row>
        <row r="86">
          <cell r="A86" t="str">
            <v>01.23.232</v>
          </cell>
          <cell r="B86" t="str">
            <v>Furação para 12,5mm x 150mm em concreto armado, inclusive colagem de armadura (para 10mm)</v>
          </cell>
          <cell r="C86" t="str">
            <v>UN</v>
          </cell>
          <cell r="D86">
            <v>20.51</v>
          </cell>
          <cell r="F86">
            <v>20.51</v>
          </cell>
          <cell r="G86">
            <v>9</v>
          </cell>
        </row>
        <row r="87">
          <cell r="A87" t="str">
            <v>01.23.233</v>
          </cell>
          <cell r="B87" t="str">
            <v>Furação para 16mm x 150mm em concreto armado, inclusive colagem de armadura (para 12,5mm)</v>
          </cell>
          <cell r="C87" t="str">
            <v>UN</v>
          </cell>
          <cell r="D87">
            <v>23.01</v>
          </cell>
          <cell r="F87">
            <v>23.01</v>
          </cell>
          <cell r="G87">
            <v>9</v>
          </cell>
        </row>
        <row r="88">
          <cell r="A88" t="str">
            <v>01.23.234</v>
          </cell>
          <cell r="B88" t="str">
            <v>Furação para 20mm x 150mm em concreto armado, inclusive colagem de armadura (para 16mm)</v>
          </cell>
          <cell r="C88" t="str">
            <v>UN</v>
          </cell>
          <cell r="D88">
            <v>24.85</v>
          </cell>
          <cell r="F88">
            <v>24.85</v>
          </cell>
          <cell r="G88">
            <v>9</v>
          </cell>
        </row>
        <row r="89">
          <cell r="A89" t="str">
            <v>01.23.236</v>
          </cell>
          <cell r="B89" t="str">
            <v>Furação para até 10mm x 200mm em concreto armado, inclusive colagem de armadura (para 8mm)</v>
          </cell>
          <cell r="C89" t="str">
            <v>UN</v>
          </cell>
          <cell r="D89">
            <v>25.42</v>
          </cell>
          <cell r="F89">
            <v>25.42</v>
          </cell>
          <cell r="G89">
            <v>9</v>
          </cell>
        </row>
        <row r="90">
          <cell r="A90" t="str">
            <v>01.23.237</v>
          </cell>
          <cell r="B90" t="str">
            <v>Furação para 12,5mm x 200mm em concreto armado, inclusive colagem de armadura (para 10mm)</v>
          </cell>
          <cell r="C90" t="str">
            <v>UN</v>
          </cell>
          <cell r="D90">
            <v>27.35</v>
          </cell>
          <cell r="F90">
            <v>27.35</v>
          </cell>
          <cell r="G90">
            <v>9</v>
          </cell>
        </row>
        <row r="91">
          <cell r="A91" t="str">
            <v>01.23.238</v>
          </cell>
          <cell r="B91" t="str">
            <v>Furação para 16mm x 200mm em concreto armado, inclusive colagem de armadura (para 12,5mm)</v>
          </cell>
          <cell r="C91" t="str">
            <v>UN</v>
          </cell>
          <cell r="D91">
            <v>30.68</v>
          </cell>
          <cell r="F91">
            <v>30.68</v>
          </cell>
          <cell r="G91">
            <v>9</v>
          </cell>
        </row>
        <row r="92">
          <cell r="A92" t="str">
            <v>01.23.239</v>
          </cell>
          <cell r="B92" t="str">
            <v>Furação para 20mm x 200mm em concreto armado, inclusive colagem de armadura (para 16mm)</v>
          </cell>
          <cell r="C92" t="str">
            <v>UN</v>
          </cell>
          <cell r="D92">
            <v>33.130000000000003</v>
          </cell>
          <cell r="F92">
            <v>33.130000000000003</v>
          </cell>
          <cell r="G92">
            <v>9</v>
          </cell>
        </row>
        <row r="93">
          <cell r="A93" t="str">
            <v>01.23.254</v>
          </cell>
          <cell r="B93" t="str">
            <v>Furação de 1´ em concreto armado</v>
          </cell>
          <cell r="C93" t="str">
            <v>M</v>
          </cell>
          <cell r="D93">
            <v>242.58</v>
          </cell>
          <cell r="F93">
            <v>242.58</v>
          </cell>
          <cell r="G93">
            <v>9</v>
          </cell>
        </row>
        <row r="94">
          <cell r="A94" t="str">
            <v>01.23.260</v>
          </cell>
          <cell r="B94" t="str">
            <v>Furação de 2´ em concreto armado</v>
          </cell>
          <cell r="C94" t="str">
            <v>M</v>
          </cell>
          <cell r="D94">
            <v>353.19</v>
          </cell>
          <cell r="F94">
            <v>353.19</v>
          </cell>
          <cell r="G94">
            <v>9</v>
          </cell>
        </row>
        <row r="95">
          <cell r="A95" t="str">
            <v>01.23.264</v>
          </cell>
          <cell r="B95" t="str">
            <v>Furação de 3´ em concreto armado</v>
          </cell>
          <cell r="C95" t="str">
            <v>M</v>
          </cell>
          <cell r="D95">
            <v>384.99</v>
          </cell>
          <cell r="F95">
            <v>384.99</v>
          </cell>
          <cell r="G95">
            <v>9</v>
          </cell>
        </row>
        <row r="96">
          <cell r="A96" t="str">
            <v>01.23.270</v>
          </cell>
          <cell r="B96" t="str">
            <v>Furação de 4´ em concreto armado</v>
          </cell>
          <cell r="C96" t="str">
            <v>M</v>
          </cell>
          <cell r="D96">
            <v>407.61</v>
          </cell>
          <cell r="F96">
            <v>407.61</v>
          </cell>
          <cell r="G96">
            <v>9</v>
          </cell>
        </row>
        <row r="97">
          <cell r="A97" t="str">
            <v>01.23.274</v>
          </cell>
          <cell r="B97" t="str">
            <v>Furação de 5´ em concreto armado</v>
          </cell>
          <cell r="C97" t="str">
            <v>M</v>
          </cell>
          <cell r="D97">
            <v>436.59</v>
          </cell>
          <cell r="F97">
            <v>436.59</v>
          </cell>
          <cell r="G97">
            <v>9</v>
          </cell>
        </row>
        <row r="98">
          <cell r="A98" t="str">
            <v>01.23.280</v>
          </cell>
          <cell r="B98" t="str">
            <v>Furação de 6´ em concreto armado</v>
          </cell>
          <cell r="C98" t="str">
            <v>M</v>
          </cell>
          <cell r="D98">
            <v>487.84</v>
          </cell>
          <cell r="F98">
            <v>487.84</v>
          </cell>
          <cell r="G98">
            <v>9</v>
          </cell>
        </row>
        <row r="99">
          <cell r="A99" t="str">
            <v>01.23.510</v>
          </cell>
          <cell r="B99" t="str">
            <v>Corte vertical em concreto armado, espessura de 15 cm</v>
          </cell>
          <cell r="C99" t="str">
            <v>M</v>
          </cell>
          <cell r="D99">
            <v>206.87</v>
          </cell>
          <cell r="F99">
            <v>206.87</v>
          </cell>
          <cell r="G99">
            <v>9</v>
          </cell>
        </row>
        <row r="100">
          <cell r="A100" t="str">
            <v>01.23.700</v>
          </cell>
          <cell r="B100" t="str">
            <v>Taxa de mobilização e desmobilização para reforço estrutural com fibra de carbono</v>
          </cell>
          <cell r="C100" t="str">
            <v>TX</v>
          </cell>
          <cell r="D100">
            <v>1634.24</v>
          </cell>
          <cell r="E100">
            <v>3780.13</v>
          </cell>
          <cell r="F100">
            <v>5414.37</v>
          </cell>
          <cell r="G100">
            <v>9</v>
          </cell>
        </row>
        <row r="101">
          <cell r="A101" t="str">
            <v>01.23.701</v>
          </cell>
          <cell r="B101" t="str">
            <v>Preparação de substrato para colagem de fibra de carbono, mediante lixamento e/ou apicoamento e escovação</v>
          </cell>
          <cell r="C101" t="str">
            <v>M2</v>
          </cell>
          <cell r="D101">
            <v>6.63</v>
          </cell>
          <cell r="E101">
            <v>40.25</v>
          </cell>
          <cell r="F101">
            <v>46.88</v>
          </cell>
          <cell r="G101">
            <v>9</v>
          </cell>
        </row>
        <row r="102">
          <cell r="A102" t="str">
            <v>01.23.702</v>
          </cell>
          <cell r="B102" t="str">
            <v>Fibra de carbono para reforço estrutural de alta resistência - 300 g/m²</v>
          </cell>
          <cell r="C102" t="str">
            <v>M2</v>
          </cell>
          <cell r="D102">
            <v>231.93</v>
          </cell>
          <cell r="E102">
            <v>286.3</v>
          </cell>
          <cell r="F102">
            <v>518.23</v>
          </cell>
          <cell r="G102">
            <v>9</v>
          </cell>
        </row>
        <row r="103">
          <cell r="A103" t="str">
            <v>01.27</v>
          </cell>
          <cell r="B103" t="str">
            <v>Estudo e programa ambientais</v>
          </cell>
          <cell r="G103">
            <v>5</v>
          </cell>
        </row>
        <row r="104">
          <cell r="A104" t="str">
            <v>01.27.011</v>
          </cell>
          <cell r="B104" t="str">
            <v>Projeto e implementação de gerenciamento integrado de resíduos sólidos e gestão de perdas</v>
          </cell>
          <cell r="C104" t="str">
            <v>UN</v>
          </cell>
          <cell r="D104">
            <v>211.75</v>
          </cell>
          <cell r="E104">
            <v>8349.91</v>
          </cell>
          <cell r="F104">
            <v>8561.66</v>
          </cell>
          <cell r="G104">
            <v>9</v>
          </cell>
        </row>
        <row r="105">
          <cell r="A105" t="str">
            <v>01.27.021</v>
          </cell>
          <cell r="B105" t="str">
            <v>Projeto e implementação de educação ambiental</v>
          </cell>
          <cell r="C105" t="str">
            <v>UN</v>
          </cell>
          <cell r="D105">
            <v>211.75</v>
          </cell>
          <cell r="E105">
            <v>11184.76</v>
          </cell>
          <cell r="F105">
            <v>11396.51</v>
          </cell>
          <cell r="G105">
            <v>9</v>
          </cell>
        </row>
        <row r="106">
          <cell r="A106" t="str">
            <v>01.27.031</v>
          </cell>
          <cell r="B106" t="str">
            <v>Projeto e implementação de controle ambiental de obra</v>
          </cell>
          <cell r="C106" t="str">
            <v>UN</v>
          </cell>
          <cell r="D106">
            <v>211.75</v>
          </cell>
          <cell r="E106">
            <v>9896.76</v>
          </cell>
          <cell r="F106">
            <v>10108.51</v>
          </cell>
          <cell r="G106">
            <v>9</v>
          </cell>
        </row>
        <row r="107">
          <cell r="A107" t="str">
            <v>01.27.041</v>
          </cell>
          <cell r="B107" t="str">
            <v>Laudo de caracterização de vegetação</v>
          </cell>
          <cell r="C107" t="str">
            <v>UN</v>
          </cell>
          <cell r="D107">
            <v>612.5</v>
          </cell>
          <cell r="E107">
            <v>23046.959999999999</v>
          </cell>
          <cell r="F107">
            <v>23659.46</v>
          </cell>
          <cell r="G107">
            <v>9</v>
          </cell>
        </row>
        <row r="108">
          <cell r="A108" t="str">
            <v>01.27.051</v>
          </cell>
          <cell r="B108" t="str">
            <v>Laudo de caracterização da fauna associada à flora</v>
          </cell>
          <cell r="C108" t="str">
            <v>UN</v>
          </cell>
          <cell r="D108">
            <v>612.5</v>
          </cell>
          <cell r="E108">
            <v>35365.050000000003</v>
          </cell>
          <cell r="F108">
            <v>35977.550000000003</v>
          </cell>
          <cell r="G108">
            <v>9</v>
          </cell>
        </row>
        <row r="109">
          <cell r="A109" t="str">
            <v>01.27.061</v>
          </cell>
          <cell r="B109" t="str">
            <v>Projeto e implementação de monitoramento da fauna durante a obra</v>
          </cell>
          <cell r="C109" t="str">
            <v>UN</v>
          </cell>
          <cell r="D109">
            <v>612.5</v>
          </cell>
          <cell r="E109">
            <v>14019.64</v>
          </cell>
          <cell r="F109">
            <v>14632.14</v>
          </cell>
          <cell r="G109">
            <v>9</v>
          </cell>
        </row>
        <row r="110">
          <cell r="A110" t="str">
            <v>01.27.071</v>
          </cell>
          <cell r="B110" t="str">
            <v>Laudo de autodepuração</v>
          </cell>
          <cell r="C110" t="str">
            <v>UN</v>
          </cell>
          <cell r="D110">
            <v>498</v>
          </cell>
          <cell r="E110">
            <v>16826.82</v>
          </cell>
          <cell r="F110">
            <v>17324.82</v>
          </cell>
          <cell r="G110">
            <v>9</v>
          </cell>
        </row>
        <row r="111">
          <cell r="A111" t="str">
            <v>01.27.091</v>
          </cell>
          <cell r="B111" t="str">
            <v>Estudo de impacto de vizinhança, em área urbana até 10.000 m²</v>
          </cell>
          <cell r="C111" t="str">
            <v>UN</v>
          </cell>
          <cell r="D111">
            <v>303.35000000000002</v>
          </cell>
          <cell r="E111">
            <v>27254.43</v>
          </cell>
          <cell r="F111">
            <v>27557.78</v>
          </cell>
          <cell r="G111">
            <v>9</v>
          </cell>
        </row>
        <row r="112">
          <cell r="A112" t="str">
            <v>01.28</v>
          </cell>
          <cell r="B112" t="str">
            <v>Poço profundo</v>
          </cell>
          <cell r="G112">
            <v>5</v>
          </cell>
        </row>
        <row r="113">
          <cell r="A113" t="str">
            <v>01.28.010</v>
          </cell>
          <cell r="B113" t="str">
            <v>Taxa de mobilização e desmobilização de equipamentos para execução de perfuração para poço profundo - profundidade até 200 m</v>
          </cell>
          <cell r="C113" t="str">
            <v>TX</v>
          </cell>
          <cell r="D113">
            <v>8405.0300000000007</v>
          </cell>
          <cell r="F113">
            <v>8405.0300000000007</v>
          </cell>
          <cell r="G113">
            <v>9</v>
          </cell>
        </row>
        <row r="114">
          <cell r="A114" t="str">
            <v>01.28.020</v>
          </cell>
          <cell r="B114" t="str">
            <v>Taxa de mobilização e desmobilização de equipamentos para execução de perfuração para poço profundo - profundidade acima de 200 m e até 300 m</v>
          </cell>
          <cell r="C114" t="str">
            <v>TX</v>
          </cell>
          <cell r="D114">
            <v>12372.42</v>
          </cell>
          <cell r="F114">
            <v>12372.42</v>
          </cell>
          <cell r="G114">
            <v>9</v>
          </cell>
        </row>
        <row r="115">
          <cell r="A115" t="str">
            <v>01.28.030</v>
          </cell>
          <cell r="B115" t="str">
            <v>Taxa de mobilização e desmobilização de equipamentos para execução de perfuração para poço profundo - profundidade acima de 300 m</v>
          </cell>
          <cell r="C115" t="str">
            <v>TX</v>
          </cell>
          <cell r="D115">
            <v>12592.68</v>
          </cell>
          <cell r="F115">
            <v>12592.68</v>
          </cell>
          <cell r="G115">
            <v>9</v>
          </cell>
        </row>
        <row r="116">
          <cell r="A116" t="str">
            <v>01.28.040</v>
          </cell>
          <cell r="B116" t="str">
            <v>Perfuração rotativa para poço profundo em camadas de solos sedimentares, diâmetro de 8 1/2" (215,90 mm)</v>
          </cell>
          <cell r="C116" t="str">
            <v>M</v>
          </cell>
          <cell r="D116">
            <v>672.69</v>
          </cell>
          <cell r="F116">
            <v>672.69</v>
          </cell>
          <cell r="G116">
            <v>9</v>
          </cell>
        </row>
        <row r="117">
          <cell r="A117" t="str">
            <v>01.28.050</v>
          </cell>
          <cell r="B117" t="str">
            <v>Perfuração rotativa para poço profundo em aluvião, arenito, ou solos sedimentados em geral, diâmetro de 10" (250 mm)</v>
          </cell>
          <cell r="C117" t="str">
            <v>M</v>
          </cell>
          <cell r="D117">
            <v>470.66</v>
          </cell>
          <cell r="F117">
            <v>470.66</v>
          </cell>
          <cell r="G117">
            <v>9</v>
          </cell>
        </row>
        <row r="118">
          <cell r="A118" t="str">
            <v>01.28.060</v>
          </cell>
          <cell r="B118" t="str">
            <v>Perfuração rotativa para poço profundo em aluvião, arenito, ou solos sedimentados em geral, diâmetro de 12" (300 mm)</v>
          </cell>
          <cell r="C118" t="str">
            <v>M</v>
          </cell>
          <cell r="D118">
            <v>1186.49</v>
          </cell>
          <cell r="F118">
            <v>1186.49</v>
          </cell>
          <cell r="G118">
            <v>9</v>
          </cell>
        </row>
        <row r="119">
          <cell r="A119" t="str">
            <v>01.28.070</v>
          </cell>
          <cell r="B119" t="str">
            <v>Perfuração rotativa para poço profundo em aluvião, arenito, ou solos sedimentados em geral, diâmetro de 14" (350 mm)</v>
          </cell>
          <cell r="C119" t="str">
            <v>M</v>
          </cell>
          <cell r="D119">
            <v>1213.9100000000001</v>
          </cell>
          <cell r="F119">
            <v>1213.9100000000001</v>
          </cell>
          <cell r="G119">
            <v>9</v>
          </cell>
        </row>
        <row r="120">
          <cell r="A120" t="str">
            <v>01.28.080</v>
          </cell>
          <cell r="B120" t="str">
            <v>Perfuração rotativa para poço profundo em aluvião, arenito, ou solos sedimentados em geral, diâmetro de 16" (400 mm)</v>
          </cell>
          <cell r="C120" t="str">
            <v>M</v>
          </cell>
          <cell r="D120">
            <v>1516.4</v>
          </cell>
          <cell r="F120">
            <v>1516.4</v>
          </cell>
          <cell r="G120">
            <v>9</v>
          </cell>
        </row>
        <row r="121">
          <cell r="A121" t="str">
            <v>01.28.090</v>
          </cell>
          <cell r="B121" t="str">
            <v>Perfuração rotativa para poço profundo em aluvião, arenito, ou solos sedimentados em geral, diâmetro de 18" (450 mm)</v>
          </cell>
          <cell r="C121" t="str">
            <v>M</v>
          </cell>
          <cell r="D121">
            <v>1956.86</v>
          </cell>
          <cell r="F121">
            <v>1956.86</v>
          </cell>
          <cell r="G121">
            <v>9</v>
          </cell>
        </row>
        <row r="122">
          <cell r="A122" t="str">
            <v>01.28.100</v>
          </cell>
          <cell r="B122" t="str">
            <v>Perfuração rotativa para poço profundo em aluvião, arenito, ou solos sedimentados em geral, diâmetro de 20" (500 mm)</v>
          </cell>
          <cell r="C122" t="str">
            <v>M</v>
          </cell>
          <cell r="D122">
            <v>2214.67</v>
          </cell>
          <cell r="F122">
            <v>2214.67</v>
          </cell>
          <cell r="G122">
            <v>9</v>
          </cell>
        </row>
        <row r="123">
          <cell r="A123" t="str">
            <v>01.28.110</v>
          </cell>
          <cell r="B123" t="str">
            <v>Perfuração rotativa para poço profundo em aluvião, arenito, ou solos sedimentados em geral, diâmetro de 22" (550 mm)</v>
          </cell>
          <cell r="C123" t="str">
            <v>M</v>
          </cell>
          <cell r="D123">
            <v>2427.33</v>
          </cell>
          <cell r="F123">
            <v>2427.33</v>
          </cell>
          <cell r="G123">
            <v>9</v>
          </cell>
        </row>
        <row r="124">
          <cell r="A124" t="str">
            <v>01.28.120</v>
          </cell>
          <cell r="B124" t="str">
            <v>Perfuração rotativa para poço profundo em aluvião, arenito, ou solos sedimentados em geral, diâmetro de 26" (650 mm)</v>
          </cell>
          <cell r="C124" t="str">
            <v>M</v>
          </cell>
          <cell r="D124">
            <v>2953.76</v>
          </cell>
          <cell r="F124">
            <v>2953.76</v>
          </cell>
          <cell r="G124">
            <v>9</v>
          </cell>
        </row>
        <row r="125">
          <cell r="A125" t="str">
            <v>01.28.130</v>
          </cell>
          <cell r="B125" t="str">
            <v>Perfuração rotativa para poço profundo em solos e/ou rocha metassedimentar alterada em geral, diâmetro de 20" (508 mm)</v>
          </cell>
          <cell r="C125" t="str">
            <v>M</v>
          </cell>
          <cell r="D125">
            <v>338.41</v>
          </cell>
          <cell r="F125">
            <v>338.41</v>
          </cell>
          <cell r="G125">
            <v>9</v>
          </cell>
        </row>
        <row r="126">
          <cell r="A126" t="str">
            <v>01.28.140</v>
          </cell>
          <cell r="B126" t="str">
            <v>Perfuração roto-pneumática para poço profundo em rocha metassedimentar em geral, diâmetro de 12 1/4" (311,15 mm)</v>
          </cell>
          <cell r="C126" t="str">
            <v>M</v>
          </cell>
          <cell r="D126">
            <v>1694.29</v>
          </cell>
          <cell r="F126">
            <v>1694.29</v>
          </cell>
          <cell r="G126">
            <v>9</v>
          </cell>
        </row>
        <row r="127">
          <cell r="A127" t="str">
            <v>01.28.150</v>
          </cell>
          <cell r="B127" t="str">
            <v>Perfuração rotativa para poço profundo em rocha sã (basalto), diâmetro de 14" (350 mm)</v>
          </cell>
          <cell r="C127" t="str">
            <v>M</v>
          </cell>
          <cell r="D127">
            <v>6591.19</v>
          </cell>
          <cell r="F127">
            <v>6591.19</v>
          </cell>
          <cell r="G127">
            <v>9</v>
          </cell>
        </row>
        <row r="128">
          <cell r="A128" t="str">
            <v>01.28.160</v>
          </cell>
          <cell r="B128" t="str">
            <v>Perfuração rotativa para poço profundo em rocha alterada (basalto alterado), diâmetro de 8" (200 mm)</v>
          </cell>
          <cell r="C128" t="str">
            <v>M</v>
          </cell>
          <cell r="D128">
            <v>346.46</v>
          </cell>
          <cell r="F128">
            <v>346.46</v>
          </cell>
          <cell r="G128">
            <v>9</v>
          </cell>
        </row>
        <row r="129">
          <cell r="A129" t="str">
            <v>01.28.170</v>
          </cell>
          <cell r="B129" t="str">
            <v>Perfuração rotativa para poço profundo em rocha alterada (basalto alterado), diâmetro de 10" (250 mm)</v>
          </cell>
          <cell r="C129" t="str">
            <v>M</v>
          </cell>
          <cell r="D129">
            <v>445.45</v>
          </cell>
          <cell r="F129">
            <v>445.45</v>
          </cell>
          <cell r="G129">
            <v>9</v>
          </cell>
        </row>
        <row r="130">
          <cell r="A130" t="str">
            <v>01.28.180</v>
          </cell>
          <cell r="B130" t="str">
            <v>Perfuração rotativa para poço profundo em rocha alterada (basalto alterado), diâmetro de 12" (300 mm)</v>
          </cell>
          <cell r="C130" t="str">
            <v>M</v>
          </cell>
          <cell r="D130">
            <v>575.24</v>
          </cell>
          <cell r="F130">
            <v>575.24</v>
          </cell>
          <cell r="G130">
            <v>9</v>
          </cell>
        </row>
        <row r="131">
          <cell r="A131" t="str">
            <v>01.28.190</v>
          </cell>
          <cell r="B131" t="str">
            <v>Perfuração roto-pneumática para poço profundo em rocha sã (basalto), diâmetro de 6" (150 mm)</v>
          </cell>
          <cell r="C131" t="str">
            <v>M</v>
          </cell>
          <cell r="D131">
            <v>320.97000000000003</v>
          </cell>
          <cell r="F131">
            <v>320.97000000000003</v>
          </cell>
          <cell r="G131">
            <v>9</v>
          </cell>
        </row>
        <row r="132">
          <cell r="A132" t="str">
            <v>01.28.200</v>
          </cell>
          <cell r="B132" t="str">
            <v>Perfuração roto-pneumática para poço profundo em rocha sã (basalto), diâmetro de 8" (200 mm)</v>
          </cell>
          <cell r="C132" t="str">
            <v>M</v>
          </cell>
          <cell r="D132">
            <v>528.66</v>
          </cell>
          <cell r="F132">
            <v>528.66</v>
          </cell>
          <cell r="G132">
            <v>9</v>
          </cell>
        </row>
        <row r="133">
          <cell r="A133" t="str">
            <v>01.28.210</v>
          </cell>
          <cell r="B133" t="str">
            <v>Perfuração roto-pneumática para poço profundo em rocha sã (basalto), diâmetro de 10" (250 mm)</v>
          </cell>
          <cell r="C133" t="str">
            <v>M</v>
          </cell>
          <cell r="D133">
            <v>789.1</v>
          </cell>
          <cell r="F133">
            <v>789.1</v>
          </cell>
          <cell r="G133">
            <v>9</v>
          </cell>
        </row>
        <row r="134">
          <cell r="A134" t="str">
            <v>01.28.220</v>
          </cell>
          <cell r="B134" t="str">
            <v>Perfuração roto-pneumática para poço profundo em rocha sã (basalto), diâmetro de 12" (300 mm)</v>
          </cell>
          <cell r="C134" t="str">
            <v>M</v>
          </cell>
          <cell r="D134">
            <v>1835.74</v>
          </cell>
          <cell r="F134">
            <v>1835.74</v>
          </cell>
          <cell r="G134">
            <v>9</v>
          </cell>
        </row>
        <row r="135">
          <cell r="A135" t="str">
            <v>01.28.230</v>
          </cell>
          <cell r="B135" t="str">
            <v>Perfuração roto-pneumática para poço profundo em rocha sã (basalto), diâmetro de 14" (350 mm)</v>
          </cell>
          <cell r="C135" t="str">
            <v>M</v>
          </cell>
          <cell r="D135">
            <v>2443.52</v>
          </cell>
          <cell r="F135">
            <v>2443.52</v>
          </cell>
          <cell r="G135">
            <v>9</v>
          </cell>
        </row>
        <row r="136">
          <cell r="A136" t="str">
            <v>01.28.240</v>
          </cell>
          <cell r="B136" t="str">
            <v>Perfuração roto-pneumática para poço profundo em rocha sã (basalto), diâmetro de 18" (450 mm)</v>
          </cell>
          <cell r="C136" t="str">
            <v>M</v>
          </cell>
          <cell r="D136">
            <v>2884.23</v>
          </cell>
          <cell r="F136">
            <v>2884.23</v>
          </cell>
          <cell r="G136">
            <v>9</v>
          </cell>
        </row>
        <row r="137">
          <cell r="A137" t="str">
            <v>01.28.250</v>
          </cell>
          <cell r="B137" t="str">
            <v>Revestimento interno de poço profundo tubo liso em aço galvanizado, diâmetro de 6" (152,40 mm) - união solda</v>
          </cell>
          <cell r="C137" t="str">
            <v>M</v>
          </cell>
          <cell r="D137">
            <v>774.32</v>
          </cell>
          <cell r="F137">
            <v>774.32</v>
          </cell>
          <cell r="G137">
            <v>9</v>
          </cell>
        </row>
        <row r="138">
          <cell r="A138" t="str">
            <v>01.28.260</v>
          </cell>
          <cell r="B138" t="str">
            <v>Revestimento interno de poço profundo tubo PVC geomecânico nervurado standard, diâmetro de 6" (150 mm)</v>
          </cell>
          <cell r="C138" t="str">
            <v>M</v>
          </cell>
          <cell r="D138">
            <v>402.87</v>
          </cell>
          <cell r="F138">
            <v>402.87</v>
          </cell>
          <cell r="G138">
            <v>9</v>
          </cell>
        </row>
        <row r="139">
          <cell r="A139" t="str">
            <v>01.28.270</v>
          </cell>
          <cell r="B139" t="str">
            <v>Revestimento interno de poço profundo tubo PVC geomecânico nervurado reforçado, diâmetro de 8" (200 mm)</v>
          </cell>
          <cell r="C139" t="str">
            <v>M</v>
          </cell>
          <cell r="D139">
            <v>770.04</v>
          </cell>
          <cell r="F139">
            <v>770.04</v>
          </cell>
          <cell r="G139">
            <v>9</v>
          </cell>
        </row>
        <row r="140">
          <cell r="A140" t="str">
            <v>01.28.280</v>
          </cell>
          <cell r="B140" t="str">
            <v>Revestimento interno de poço profundo tubo de aço preto, diâmetro de 6" (152,40 mm)</v>
          </cell>
          <cell r="C140" t="str">
            <v>M</v>
          </cell>
          <cell r="D140">
            <v>784.88</v>
          </cell>
          <cell r="F140">
            <v>784.88</v>
          </cell>
          <cell r="G140">
            <v>9</v>
          </cell>
        </row>
        <row r="141">
          <cell r="A141" t="str">
            <v>01.28.290</v>
          </cell>
          <cell r="B141" t="str">
            <v>Revestimento interno de poço profundo tubo preto DIN 2440, diâmetro de 6" (150 mm)</v>
          </cell>
          <cell r="C141" t="str">
            <v>M</v>
          </cell>
          <cell r="D141">
            <v>604.54999999999995</v>
          </cell>
          <cell r="F141">
            <v>604.54999999999995</v>
          </cell>
          <cell r="G141">
            <v>9</v>
          </cell>
        </row>
        <row r="142">
          <cell r="A142" t="str">
            <v>01.28.300</v>
          </cell>
          <cell r="B142" t="str">
            <v>Revestimento interno de poço profundo tubo preto DIN 2440, diâmetro de 8" (200 mm)</v>
          </cell>
          <cell r="C142" t="str">
            <v>M</v>
          </cell>
          <cell r="D142">
            <v>976.38</v>
          </cell>
          <cell r="F142">
            <v>976.38</v>
          </cell>
          <cell r="G142">
            <v>9</v>
          </cell>
        </row>
        <row r="143">
          <cell r="A143" t="str">
            <v>01.28.310</v>
          </cell>
          <cell r="B143" t="str">
            <v>Revestimento interno de poço profundo tubo de aço preto liso calandrado, diâmetro de 16" (406,40 mm)</v>
          </cell>
          <cell r="C143" t="str">
            <v>M</v>
          </cell>
          <cell r="D143">
            <v>2741.71</v>
          </cell>
          <cell r="F143">
            <v>2741.71</v>
          </cell>
          <cell r="G143">
            <v>9</v>
          </cell>
        </row>
        <row r="144">
          <cell r="A144" t="str">
            <v>01.28.350</v>
          </cell>
          <cell r="B144" t="str">
            <v>Revestimento da boca de poço profundo tubo chapa 3/16", diâmetro de 12"</v>
          </cell>
          <cell r="C144" t="str">
            <v>M</v>
          </cell>
          <cell r="D144">
            <v>1820.78</v>
          </cell>
          <cell r="F144">
            <v>1820.78</v>
          </cell>
          <cell r="G144">
            <v>9</v>
          </cell>
        </row>
        <row r="145">
          <cell r="A145" t="str">
            <v>01.28.360</v>
          </cell>
          <cell r="B145" t="str">
            <v>Revestimento da boca de poço profundo tubo chapa 3/16", diâmetro de 14"</v>
          </cell>
          <cell r="C145" t="str">
            <v>M</v>
          </cell>
          <cell r="D145">
            <v>1802.5</v>
          </cell>
          <cell r="F145">
            <v>1802.5</v>
          </cell>
          <cell r="G145">
            <v>9</v>
          </cell>
        </row>
        <row r="146">
          <cell r="A146" t="str">
            <v>01.28.370</v>
          </cell>
          <cell r="B146" t="str">
            <v>Revestimento da boca de poço profundo tubo chapa 3/16", diâmetro de 16"</v>
          </cell>
          <cell r="C146" t="str">
            <v>M</v>
          </cell>
          <cell r="D146">
            <v>2250.08</v>
          </cell>
          <cell r="F146">
            <v>2250.08</v>
          </cell>
          <cell r="G146">
            <v>9</v>
          </cell>
        </row>
        <row r="147">
          <cell r="A147" t="str">
            <v>01.28.380</v>
          </cell>
          <cell r="B147" t="str">
            <v>Revestimento da boca de poço profundo tubo chapa 3/16", diâmetro de 20"</v>
          </cell>
          <cell r="C147" t="str">
            <v>M</v>
          </cell>
          <cell r="D147">
            <v>2617.15</v>
          </cell>
          <cell r="F147">
            <v>2617.15</v>
          </cell>
          <cell r="G147">
            <v>9</v>
          </cell>
        </row>
        <row r="148">
          <cell r="A148" t="str">
            <v>01.28.390</v>
          </cell>
          <cell r="B148" t="str">
            <v>Filtro PVC geomecânico nervurado tipo standard para poço profundo, diâmetro de 6" (150 mm)</v>
          </cell>
          <cell r="C148" t="str">
            <v>M</v>
          </cell>
          <cell r="D148">
            <v>489.33</v>
          </cell>
          <cell r="F148">
            <v>489.33</v>
          </cell>
          <cell r="G148">
            <v>9</v>
          </cell>
        </row>
        <row r="149">
          <cell r="A149" t="str">
            <v>01.28.400</v>
          </cell>
          <cell r="B149" t="str">
            <v>Filtro PVC geomecânico nervurado tipo reforçado para poço profundo, diâmetro de 8" (200 mm)</v>
          </cell>
          <cell r="C149" t="str">
            <v>M</v>
          </cell>
          <cell r="D149">
            <v>838.47</v>
          </cell>
          <cell r="F149">
            <v>838.47</v>
          </cell>
          <cell r="G149">
            <v>9</v>
          </cell>
        </row>
        <row r="150">
          <cell r="A150" t="str">
            <v>01.28.410</v>
          </cell>
          <cell r="B150" t="str">
            <v>Filtro espiralado galvanizado simples (standard) para poço profundo, diâmetro de 6" (152,40 mm)</v>
          </cell>
          <cell r="C150" t="str">
            <v>M</v>
          </cell>
          <cell r="D150">
            <v>1298.3499999999999</v>
          </cell>
          <cell r="F150">
            <v>1298.3499999999999</v>
          </cell>
          <cell r="G150">
            <v>9</v>
          </cell>
        </row>
        <row r="151">
          <cell r="A151" t="str">
            <v>01.28.420</v>
          </cell>
          <cell r="B151" t="str">
            <v>Filtro espiralado galvanizado reforçado para poço profundo, diâmetro de 6" (152,40 mm)</v>
          </cell>
          <cell r="C151" t="str">
            <v>M</v>
          </cell>
          <cell r="D151">
            <v>1507.28</v>
          </cell>
          <cell r="F151">
            <v>1507.28</v>
          </cell>
          <cell r="G151">
            <v>9</v>
          </cell>
        </row>
        <row r="152">
          <cell r="A152" t="str">
            <v>01.28.430</v>
          </cell>
          <cell r="B152" t="str">
            <v>Filtro espiralado em aço inoxidável reforçado para poço profundo, diâmetro de 6" (152,40 mm)</v>
          </cell>
          <cell r="C152" t="str">
            <v>M</v>
          </cell>
          <cell r="D152">
            <v>2615.46</v>
          </cell>
          <cell r="F152">
            <v>2615.46</v>
          </cell>
          <cell r="G152">
            <v>9</v>
          </cell>
        </row>
        <row r="153">
          <cell r="A153" t="str">
            <v>01.28.440</v>
          </cell>
          <cell r="B153" t="str">
            <v>Filtro galvanizado tipo NOLD para poço profundo, diâmetro de 6" (150 mm)</v>
          </cell>
          <cell r="C153" t="str">
            <v>M</v>
          </cell>
          <cell r="D153">
            <v>1070.02</v>
          </cell>
          <cell r="F153">
            <v>1070.02</v>
          </cell>
          <cell r="G153">
            <v>9</v>
          </cell>
        </row>
        <row r="154">
          <cell r="A154" t="str">
            <v>01.28.450</v>
          </cell>
          <cell r="B154" t="str">
            <v>Pré-filtro tipo pérola para poço profundo</v>
          </cell>
          <cell r="C154" t="str">
            <v>M3</v>
          </cell>
          <cell r="D154">
            <v>1776.61</v>
          </cell>
          <cell r="F154">
            <v>1776.61</v>
          </cell>
          <cell r="G154">
            <v>9</v>
          </cell>
        </row>
        <row r="155">
          <cell r="A155" t="str">
            <v>01.28.460</v>
          </cell>
          <cell r="B155" t="str">
            <v>Pré-filtro tipo Jacareí para poço profundo</v>
          </cell>
          <cell r="C155" t="str">
            <v>M3</v>
          </cell>
          <cell r="D155">
            <v>2232.87</v>
          </cell>
          <cell r="F155">
            <v>2232.87</v>
          </cell>
          <cell r="G155">
            <v>9</v>
          </cell>
        </row>
        <row r="156">
          <cell r="A156" t="str">
            <v>01.28.470</v>
          </cell>
          <cell r="B156" t="str">
            <v>Perfilagem ótica (filmagem / endoscopia) para poço profundo</v>
          </cell>
          <cell r="C156" t="str">
            <v>M</v>
          </cell>
          <cell r="D156">
            <v>87.6</v>
          </cell>
          <cell r="F156">
            <v>87.6</v>
          </cell>
          <cell r="G156">
            <v>9</v>
          </cell>
        </row>
        <row r="157">
          <cell r="A157" t="str">
            <v>01.28.480</v>
          </cell>
          <cell r="B157" t="str">
            <v>Perfilagem elétrica de poço profundo</v>
          </cell>
          <cell r="C157" t="str">
            <v>M</v>
          </cell>
          <cell r="D157">
            <v>203.17</v>
          </cell>
          <cell r="F157">
            <v>203.17</v>
          </cell>
          <cell r="G157">
            <v>9</v>
          </cell>
        </row>
        <row r="158">
          <cell r="A158" t="str">
            <v>01.28.490</v>
          </cell>
          <cell r="B158" t="str">
            <v>Taxa de mobilização e desmobilização de equipamentos para execução de bombeamento, limpeza, desenvolvimento e teste de vazão</v>
          </cell>
          <cell r="C158" t="str">
            <v>TX</v>
          </cell>
          <cell r="D158">
            <v>3992.25</v>
          </cell>
          <cell r="F158">
            <v>3992.25</v>
          </cell>
          <cell r="G158">
            <v>9</v>
          </cell>
        </row>
        <row r="159">
          <cell r="A159" t="str">
            <v>01.28.500</v>
          </cell>
          <cell r="B159" t="str">
            <v>Limpeza e desenvolvimento do poço profundo</v>
          </cell>
          <cell r="C159" t="str">
            <v>H</v>
          </cell>
          <cell r="D159">
            <v>502.42</v>
          </cell>
          <cell r="F159">
            <v>502.42</v>
          </cell>
          <cell r="G159">
            <v>9</v>
          </cell>
        </row>
        <row r="160">
          <cell r="A160" t="str">
            <v>01.28.510</v>
          </cell>
          <cell r="B160" t="str">
            <v>Ensaio de vazão (bombeamento) para poço profundo, com bomba submersa</v>
          </cell>
          <cell r="C160" t="str">
            <v>H</v>
          </cell>
          <cell r="D160">
            <v>368.36</v>
          </cell>
          <cell r="F160">
            <v>368.36</v>
          </cell>
          <cell r="G160">
            <v>9</v>
          </cell>
        </row>
        <row r="161">
          <cell r="A161" t="str">
            <v>01.28.520</v>
          </cell>
          <cell r="B161" t="str">
            <v>Ensaio de vazão escalonado para poço profundo</v>
          </cell>
          <cell r="C161" t="str">
            <v>H</v>
          </cell>
          <cell r="D161">
            <v>343.18</v>
          </cell>
          <cell r="F161">
            <v>343.18</v>
          </cell>
          <cell r="G161">
            <v>9</v>
          </cell>
        </row>
        <row r="162">
          <cell r="A162" t="str">
            <v>01.28.530</v>
          </cell>
          <cell r="B162" t="str">
            <v>Ensaio de recuperação de nível para poço profundo</v>
          </cell>
          <cell r="C162" t="str">
            <v>H</v>
          </cell>
          <cell r="D162">
            <v>323.3</v>
          </cell>
          <cell r="F162">
            <v>323.3</v>
          </cell>
          <cell r="G162">
            <v>9</v>
          </cell>
        </row>
        <row r="163">
          <cell r="A163" t="str">
            <v>01.28.540</v>
          </cell>
          <cell r="B163" t="str">
            <v>Desinfecção de poço profundo</v>
          </cell>
          <cell r="C163" t="str">
            <v>UN</v>
          </cell>
          <cell r="D163">
            <v>3052.59</v>
          </cell>
          <cell r="F163">
            <v>3052.59</v>
          </cell>
          <cell r="G163">
            <v>9</v>
          </cell>
        </row>
        <row r="164">
          <cell r="A164" t="str">
            <v>01.28.550</v>
          </cell>
          <cell r="B164" t="str">
            <v>Análise físico-química e bacteriológica da água para poço profundo</v>
          </cell>
          <cell r="C164" t="str">
            <v>CJ</v>
          </cell>
          <cell r="D164">
            <v>3240.4</v>
          </cell>
          <cell r="F164">
            <v>3240.4</v>
          </cell>
          <cell r="G164">
            <v>9</v>
          </cell>
        </row>
        <row r="165">
          <cell r="A165" t="str">
            <v>01.28.560</v>
          </cell>
          <cell r="B165" t="str">
            <v>Centralizador de coluna para poço profundo, diâmetro de 4" ou 6"</v>
          </cell>
          <cell r="C165" t="str">
            <v>UN</v>
          </cell>
          <cell r="D165">
            <v>299.05</v>
          </cell>
          <cell r="F165">
            <v>299.05</v>
          </cell>
          <cell r="G165">
            <v>9</v>
          </cell>
        </row>
        <row r="166">
          <cell r="A166" t="str">
            <v>01.28.570</v>
          </cell>
          <cell r="B166" t="str">
            <v>Cimentação de boca do poço profundo, entre perfuração de maior diâmetro (cimentação do espaço anular)</v>
          </cell>
          <cell r="C166" t="str">
            <v>M3</v>
          </cell>
          <cell r="D166">
            <v>3050.92</v>
          </cell>
          <cell r="F166">
            <v>3050.92</v>
          </cell>
          <cell r="G166">
            <v>9</v>
          </cell>
        </row>
        <row r="167">
          <cell r="A167" t="str">
            <v>01.28.580</v>
          </cell>
          <cell r="B167" t="str">
            <v>Laje de proteção em concreto armado para poço profundo (área mínimo de 3,00 m²)</v>
          </cell>
          <cell r="C167" t="str">
            <v>UN</v>
          </cell>
          <cell r="D167">
            <v>1215.3800000000001</v>
          </cell>
          <cell r="E167">
            <v>483.55</v>
          </cell>
          <cell r="F167">
            <v>1698.93</v>
          </cell>
          <cell r="G167">
            <v>9</v>
          </cell>
        </row>
        <row r="168">
          <cell r="A168" t="str">
            <v>01.28.590</v>
          </cell>
          <cell r="B168" t="str">
            <v>Lacre do poço profundo (tampa)</v>
          </cell>
          <cell r="C168" t="str">
            <v>UN</v>
          </cell>
          <cell r="D168">
            <v>1087.81</v>
          </cell>
          <cell r="F168">
            <v>1087.81</v>
          </cell>
          <cell r="G168">
            <v>9</v>
          </cell>
        </row>
        <row r="169">
          <cell r="A169" t="str">
            <v>01.28.600</v>
          </cell>
          <cell r="B169" t="str">
            <v>Licença de perfuração para poço profundo</v>
          </cell>
          <cell r="C169" t="str">
            <v>UN</v>
          </cell>
          <cell r="D169">
            <v>4323.6099999999997</v>
          </cell>
          <cell r="F169">
            <v>4323.6099999999997</v>
          </cell>
          <cell r="G169">
            <v>9</v>
          </cell>
        </row>
        <row r="170">
          <cell r="A170" t="str">
            <v>01.28.610</v>
          </cell>
          <cell r="B170" t="str">
            <v>Outorga de direito de uso para poço profundo</v>
          </cell>
          <cell r="C170" t="str">
            <v>UN</v>
          </cell>
          <cell r="D170">
            <v>4803.1499999999996</v>
          </cell>
          <cell r="F170">
            <v>4803.1499999999996</v>
          </cell>
          <cell r="G170">
            <v>9</v>
          </cell>
        </row>
        <row r="171">
          <cell r="A171" t="str">
            <v>01.28.620</v>
          </cell>
          <cell r="B171" t="str">
            <v>Parecer técnico junto a CETESB</v>
          </cell>
          <cell r="C171" t="str">
            <v>UN</v>
          </cell>
          <cell r="D171">
            <v>5684.03</v>
          </cell>
          <cell r="F171">
            <v>5684.03</v>
          </cell>
          <cell r="G171">
            <v>9</v>
          </cell>
        </row>
        <row r="172">
          <cell r="A172" t="str">
            <v>02</v>
          </cell>
          <cell r="B172" t="str">
            <v>INICIO, APOIO E ADMINISTRACAO DA OBRA</v>
          </cell>
          <cell r="G172">
            <v>2</v>
          </cell>
        </row>
        <row r="173">
          <cell r="A173" t="str">
            <v>02.01</v>
          </cell>
          <cell r="B173" t="str">
            <v>Construção provisória</v>
          </cell>
          <cell r="G173">
            <v>5</v>
          </cell>
        </row>
        <row r="174">
          <cell r="A174" t="str">
            <v>02.01.021</v>
          </cell>
          <cell r="B174" t="str">
            <v>Construção provisória em madeira - fornecimento e montagem</v>
          </cell>
          <cell r="C174" t="str">
            <v>M2</v>
          </cell>
          <cell r="D174">
            <v>414.67</v>
          </cell>
          <cell r="E174">
            <v>118.97</v>
          </cell>
          <cell r="F174">
            <v>533.64</v>
          </cell>
          <cell r="G174">
            <v>9</v>
          </cell>
        </row>
        <row r="175">
          <cell r="A175" t="str">
            <v>02.01.171</v>
          </cell>
          <cell r="B175" t="str">
            <v>Sanitário/vestiário provisório em alvenaria</v>
          </cell>
          <cell r="C175" t="str">
            <v>M2</v>
          </cell>
          <cell r="D175">
            <v>674.32</v>
          </cell>
          <cell r="E175">
            <v>300.42</v>
          </cell>
          <cell r="F175">
            <v>974.74</v>
          </cell>
          <cell r="G175">
            <v>9</v>
          </cell>
        </row>
        <row r="176">
          <cell r="A176" t="str">
            <v>02.01.180</v>
          </cell>
          <cell r="B176" t="str">
            <v>Banheiro químico modelo Standard, com manutenção conforme exigências da CETESB</v>
          </cell>
          <cell r="C176" t="str">
            <v>UNMES</v>
          </cell>
          <cell r="D176">
            <v>1107.8800000000001</v>
          </cell>
          <cell r="F176">
            <v>1107.8800000000001</v>
          </cell>
          <cell r="G176">
            <v>9</v>
          </cell>
        </row>
        <row r="177">
          <cell r="A177" t="str">
            <v>02.01.200</v>
          </cell>
          <cell r="B177" t="str">
            <v>Desmobilização de construção provisória</v>
          </cell>
          <cell r="C177" t="str">
            <v>M2</v>
          </cell>
          <cell r="D177">
            <v>17.22</v>
          </cell>
          <cell r="E177">
            <v>6.56</v>
          </cell>
          <cell r="F177">
            <v>23.78</v>
          </cell>
          <cell r="G177">
            <v>9</v>
          </cell>
        </row>
        <row r="178">
          <cell r="A178" t="str">
            <v>02.02</v>
          </cell>
          <cell r="B178" t="str">
            <v>Container</v>
          </cell>
          <cell r="G178">
            <v>5</v>
          </cell>
        </row>
        <row r="179">
          <cell r="A179" t="str">
            <v>02.02.120</v>
          </cell>
          <cell r="B179" t="str">
            <v>Locação de container tipo alojamento - área mínima de 13,80 m²</v>
          </cell>
          <cell r="C179" t="str">
            <v>UNMES</v>
          </cell>
          <cell r="D179">
            <v>807.79</v>
          </cell>
          <cell r="E179">
            <v>75.83</v>
          </cell>
          <cell r="F179">
            <v>883.62</v>
          </cell>
          <cell r="G179">
            <v>9</v>
          </cell>
        </row>
        <row r="180">
          <cell r="A180" t="str">
            <v>02.02.130</v>
          </cell>
          <cell r="B180" t="str">
            <v>Locação de container tipo escritório com 1 vaso sanitário, 1 lavatório e 1 ponto para chuveiro - área mínima de 13,80 m²</v>
          </cell>
          <cell r="C180" t="str">
            <v>UNMES</v>
          </cell>
          <cell r="D180">
            <v>1343.35</v>
          </cell>
          <cell r="E180">
            <v>127.15</v>
          </cell>
          <cell r="F180">
            <v>1470.5</v>
          </cell>
          <cell r="G180">
            <v>9</v>
          </cell>
        </row>
        <row r="181">
          <cell r="A181" t="str">
            <v>02.02.140</v>
          </cell>
          <cell r="B181" t="str">
            <v>Locação de container tipo sanitário com 2 vasos sanitários, 2 lavatórios, 2 mictórios e 4 pontos para chuveiro - área mínima de 13,80 m²</v>
          </cell>
          <cell r="C181" t="str">
            <v>UNMES</v>
          </cell>
          <cell r="D181">
            <v>1204.95</v>
          </cell>
          <cell r="E181">
            <v>127.15</v>
          </cell>
          <cell r="F181">
            <v>1332.1</v>
          </cell>
          <cell r="G181">
            <v>9</v>
          </cell>
        </row>
        <row r="182">
          <cell r="A182" t="str">
            <v>02.02.150</v>
          </cell>
          <cell r="B182" t="str">
            <v>Locação de container tipo depósito - área mínima de 13,80 m²</v>
          </cell>
          <cell r="C182" t="str">
            <v>UNMES</v>
          </cell>
          <cell r="D182">
            <v>816.94</v>
          </cell>
          <cell r="E182">
            <v>75.83</v>
          </cell>
          <cell r="F182">
            <v>892.77</v>
          </cell>
          <cell r="G182">
            <v>9</v>
          </cell>
        </row>
        <row r="183">
          <cell r="A183" t="str">
            <v>02.02.160</v>
          </cell>
          <cell r="B183" t="str">
            <v>Locação de container tipo guarita - área mínima de 4,60 m²</v>
          </cell>
          <cell r="C183" t="str">
            <v>UNMES</v>
          </cell>
          <cell r="D183">
            <v>876.71</v>
          </cell>
          <cell r="E183">
            <v>25.28</v>
          </cell>
          <cell r="F183">
            <v>901.99</v>
          </cell>
          <cell r="G183">
            <v>9</v>
          </cell>
        </row>
        <row r="184">
          <cell r="A184" t="str">
            <v>02.03</v>
          </cell>
          <cell r="B184" t="str">
            <v>Tapume, vedação e proteções diversas</v>
          </cell>
          <cell r="G184">
            <v>5</v>
          </cell>
        </row>
        <row r="185">
          <cell r="A185" t="str">
            <v>02.03.030</v>
          </cell>
          <cell r="B185" t="str">
            <v>Proteção de superfícies em geral com plástico bolha</v>
          </cell>
          <cell r="C185" t="str">
            <v>M2</v>
          </cell>
          <cell r="D185">
            <v>0.55000000000000004</v>
          </cell>
          <cell r="E185">
            <v>1.86</v>
          </cell>
          <cell r="F185">
            <v>2.41</v>
          </cell>
          <cell r="G185">
            <v>9</v>
          </cell>
        </row>
        <row r="186">
          <cell r="A186" t="str">
            <v>02.03.060</v>
          </cell>
          <cell r="B186" t="str">
            <v>Proteção de fachada com tela de nylon</v>
          </cell>
          <cell r="C186" t="str">
            <v>M2</v>
          </cell>
          <cell r="D186">
            <v>5.77</v>
          </cell>
          <cell r="E186">
            <v>18.329999999999998</v>
          </cell>
          <cell r="F186">
            <v>24.1</v>
          </cell>
          <cell r="G186">
            <v>9</v>
          </cell>
        </row>
        <row r="187">
          <cell r="A187" t="str">
            <v>02.03.080</v>
          </cell>
          <cell r="B187" t="str">
            <v>Fechamento provisório de vãos em chapa de madeira compensada</v>
          </cell>
          <cell r="C187" t="str">
            <v>M2</v>
          </cell>
          <cell r="D187">
            <v>16.37</v>
          </cell>
          <cell r="E187">
            <v>27.32</v>
          </cell>
          <cell r="F187">
            <v>43.69</v>
          </cell>
          <cell r="G187">
            <v>9</v>
          </cell>
        </row>
        <row r="188">
          <cell r="A188" t="str">
            <v>02.03.110</v>
          </cell>
          <cell r="B188" t="str">
            <v>Tapume móvel para fechamento de áreas</v>
          </cell>
          <cell r="C188" t="str">
            <v>M2</v>
          </cell>
          <cell r="D188">
            <v>55.19</v>
          </cell>
          <cell r="E188">
            <v>49.54</v>
          </cell>
          <cell r="F188">
            <v>104.73</v>
          </cell>
          <cell r="G188">
            <v>9</v>
          </cell>
        </row>
        <row r="189">
          <cell r="A189" t="str">
            <v>02.03.120</v>
          </cell>
          <cell r="B189" t="str">
            <v>Tapume fixo para fechamento de áreas, com portão</v>
          </cell>
          <cell r="C189" t="str">
            <v>M2</v>
          </cell>
          <cell r="D189">
            <v>55.19</v>
          </cell>
          <cell r="E189">
            <v>49.21</v>
          </cell>
          <cell r="F189">
            <v>104.4</v>
          </cell>
          <cell r="G189">
            <v>9</v>
          </cell>
        </row>
        <row r="190">
          <cell r="A190" t="str">
            <v>02.03.200</v>
          </cell>
          <cell r="B190" t="str">
            <v>Locação de quadros metálicos para plataforma de proteção, inclusive o madeiramento</v>
          </cell>
          <cell r="C190" t="str">
            <v>M2MES</v>
          </cell>
          <cell r="D190">
            <v>43.88</v>
          </cell>
          <cell r="E190">
            <v>0.93</v>
          </cell>
          <cell r="F190">
            <v>44.81</v>
          </cell>
          <cell r="G190">
            <v>9</v>
          </cell>
        </row>
        <row r="191">
          <cell r="A191" t="str">
            <v>02.03.240</v>
          </cell>
          <cell r="B191" t="str">
            <v>Proteção de piso com tecido de aniagem e gesso</v>
          </cell>
          <cell r="C191" t="str">
            <v>M2</v>
          </cell>
          <cell r="D191">
            <v>13.8</v>
          </cell>
          <cell r="E191">
            <v>3.71</v>
          </cell>
          <cell r="F191">
            <v>17.510000000000002</v>
          </cell>
          <cell r="G191">
            <v>9</v>
          </cell>
        </row>
        <row r="192">
          <cell r="A192" t="str">
            <v>02.03.260</v>
          </cell>
          <cell r="B192" t="str">
            <v>Tapume fixo em painel OSB - espessura 10 mm</v>
          </cell>
          <cell r="C192" t="str">
            <v>M2</v>
          </cell>
          <cell r="D192">
            <v>95.22</v>
          </cell>
          <cell r="E192">
            <v>35.44</v>
          </cell>
          <cell r="F192">
            <v>130.66</v>
          </cell>
          <cell r="G192">
            <v>9</v>
          </cell>
        </row>
        <row r="193">
          <cell r="A193" t="str">
            <v>02.03.270</v>
          </cell>
          <cell r="B193" t="str">
            <v>Tapume fixo em painel OSB - espessura 12 mm</v>
          </cell>
          <cell r="C193" t="str">
            <v>M2</v>
          </cell>
          <cell r="D193">
            <v>103.69</v>
          </cell>
          <cell r="E193">
            <v>35.44</v>
          </cell>
          <cell r="F193">
            <v>139.13</v>
          </cell>
          <cell r="G193">
            <v>9</v>
          </cell>
        </row>
        <row r="194">
          <cell r="A194" t="str">
            <v>02.03.500</v>
          </cell>
          <cell r="B194" t="str">
            <v>Proteção em madeira e lona plástica para equipamento mecânico ou informática - para obras de reforma</v>
          </cell>
          <cell r="C194" t="str">
            <v>M3</v>
          </cell>
          <cell r="D194">
            <v>61.9</v>
          </cell>
          <cell r="E194">
            <v>40.869999999999997</v>
          </cell>
          <cell r="F194">
            <v>102.77</v>
          </cell>
          <cell r="G194">
            <v>9</v>
          </cell>
        </row>
        <row r="195">
          <cell r="A195" t="str">
            <v>02.05</v>
          </cell>
          <cell r="B195" t="str">
            <v>Andaime e balancim</v>
          </cell>
          <cell r="G195">
            <v>5</v>
          </cell>
        </row>
        <row r="196">
          <cell r="A196" t="str">
            <v>02.05.060</v>
          </cell>
          <cell r="B196" t="str">
            <v>Montagem e desmontagem de andaime torre metálica com altura até 10 m</v>
          </cell>
          <cell r="C196" t="str">
            <v>M</v>
          </cell>
          <cell r="E196">
            <v>11.3</v>
          </cell>
          <cell r="F196">
            <v>11.3</v>
          </cell>
          <cell r="G196">
            <v>9</v>
          </cell>
        </row>
        <row r="197">
          <cell r="A197" t="str">
            <v>02.05.080</v>
          </cell>
          <cell r="B197" t="str">
            <v>Montagem e desmontagem de andaime torre metálica com altura superior a 10 m</v>
          </cell>
          <cell r="C197" t="str">
            <v>M</v>
          </cell>
          <cell r="E197">
            <v>28.54</v>
          </cell>
          <cell r="F197">
            <v>28.54</v>
          </cell>
          <cell r="G197">
            <v>9</v>
          </cell>
        </row>
        <row r="198">
          <cell r="A198" t="str">
            <v>02.05.090</v>
          </cell>
          <cell r="B198" t="str">
            <v>Montagem e desmontagem de andaime tubular fachadeiro com altura até 10 m</v>
          </cell>
          <cell r="C198" t="str">
            <v>M2</v>
          </cell>
          <cell r="E198">
            <v>11.3</v>
          </cell>
          <cell r="F198">
            <v>11.3</v>
          </cell>
          <cell r="G198">
            <v>9</v>
          </cell>
        </row>
        <row r="199">
          <cell r="A199" t="str">
            <v>02.05.100</v>
          </cell>
          <cell r="B199" t="str">
            <v>Montagem e desmontagem de andaime tubular fachadeiro com altura superior a 10 m</v>
          </cell>
          <cell r="C199" t="str">
            <v>M2</v>
          </cell>
          <cell r="E199">
            <v>28.54</v>
          </cell>
          <cell r="F199">
            <v>28.54</v>
          </cell>
          <cell r="G199">
            <v>9</v>
          </cell>
        </row>
        <row r="200">
          <cell r="A200" t="str">
            <v>02.05.195</v>
          </cell>
          <cell r="B200" t="str">
            <v>Balancim elétrico tipo plataforma para transporte vertical, com altura até 60 m</v>
          </cell>
          <cell r="C200" t="str">
            <v>UNMES</v>
          </cell>
          <cell r="D200">
            <v>2254.91</v>
          </cell>
          <cell r="F200">
            <v>2254.91</v>
          </cell>
          <cell r="G200">
            <v>9</v>
          </cell>
        </row>
        <row r="201">
          <cell r="A201" t="str">
            <v>02.05.202</v>
          </cell>
          <cell r="B201" t="str">
            <v>Andaime torre metálico (1,5 x 1,5 m) com piso metálico</v>
          </cell>
          <cell r="C201" t="str">
            <v>MXMES</v>
          </cell>
          <cell r="D201">
            <v>23.86</v>
          </cell>
          <cell r="E201">
            <v>4.46</v>
          </cell>
          <cell r="F201">
            <v>28.32</v>
          </cell>
          <cell r="G201">
            <v>9</v>
          </cell>
        </row>
        <row r="202">
          <cell r="A202" t="str">
            <v>02.05.212</v>
          </cell>
          <cell r="B202" t="str">
            <v>Andaime tubular fachadeiro com piso metálico e sapatas ajustáveis</v>
          </cell>
          <cell r="C202" t="str">
            <v>M2MES</v>
          </cell>
          <cell r="D202">
            <v>16.14</v>
          </cell>
          <cell r="E202">
            <v>4.46</v>
          </cell>
          <cell r="F202">
            <v>20.6</v>
          </cell>
          <cell r="G202">
            <v>9</v>
          </cell>
        </row>
        <row r="203">
          <cell r="A203" t="str">
            <v>02.06</v>
          </cell>
          <cell r="B203" t="str">
            <v>Alocação de equipe, equipamento e ferramental</v>
          </cell>
          <cell r="G203">
            <v>5</v>
          </cell>
        </row>
        <row r="204">
          <cell r="A204" t="str">
            <v>02.06.030</v>
          </cell>
          <cell r="B204" t="str">
            <v>Locação de plataforma elevatória articulada, com altura aproximada de 12,5m, capacidade de carga de 227 kg, elétrica</v>
          </cell>
          <cell r="C204" t="str">
            <v>UNMES</v>
          </cell>
          <cell r="D204">
            <v>12076.21</v>
          </cell>
          <cell r="E204">
            <v>3158.1</v>
          </cell>
          <cell r="F204">
            <v>15234.31</v>
          </cell>
          <cell r="G204">
            <v>9</v>
          </cell>
        </row>
        <row r="205">
          <cell r="A205" t="str">
            <v>02.06.040</v>
          </cell>
          <cell r="B205" t="str">
            <v>Locação de plataforma elevatória articulada, com altura aproximada de 20 m, capacidade de carga de 227 kg, diesel</v>
          </cell>
          <cell r="C205" t="str">
            <v>UNMES</v>
          </cell>
          <cell r="D205">
            <v>21424.21</v>
          </cell>
          <cell r="E205">
            <v>3158.1</v>
          </cell>
          <cell r="F205">
            <v>24582.31</v>
          </cell>
          <cell r="G205">
            <v>9</v>
          </cell>
        </row>
        <row r="206">
          <cell r="A206" t="str">
            <v>02.08</v>
          </cell>
          <cell r="B206" t="str">
            <v>Sinalização de obra</v>
          </cell>
          <cell r="G206">
            <v>5</v>
          </cell>
        </row>
        <row r="207">
          <cell r="A207" t="str">
            <v>02.08.020</v>
          </cell>
          <cell r="B207" t="str">
            <v>Placa de identificação para obra</v>
          </cell>
          <cell r="C207" t="str">
            <v>M2</v>
          </cell>
          <cell r="D207">
            <v>843.82</v>
          </cell>
          <cell r="E207">
            <v>85.34</v>
          </cell>
          <cell r="F207">
            <v>929.16</v>
          </cell>
          <cell r="G207">
            <v>9</v>
          </cell>
        </row>
        <row r="208">
          <cell r="A208" t="str">
            <v>02.08.040</v>
          </cell>
          <cell r="B208" t="str">
            <v>Placa em lona com impressão digital e requadro em metalon</v>
          </cell>
          <cell r="C208" t="str">
            <v>M2</v>
          </cell>
          <cell r="D208">
            <v>318.08999999999997</v>
          </cell>
          <cell r="E208">
            <v>24.04</v>
          </cell>
          <cell r="F208">
            <v>342.13</v>
          </cell>
          <cell r="G208">
            <v>9</v>
          </cell>
        </row>
        <row r="209">
          <cell r="A209" t="str">
            <v>02.08.050</v>
          </cell>
          <cell r="B209" t="str">
            <v>Placa em lona com impressão digital e estrutura em madeira</v>
          </cell>
          <cell r="C209" t="str">
            <v>M2</v>
          </cell>
          <cell r="D209">
            <v>145.04</v>
          </cell>
          <cell r="E209">
            <v>48.72</v>
          </cell>
          <cell r="F209">
            <v>193.76</v>
          </cell>
          <cell r="G209">
            <v>9</v>
          </cell>
        </row>
        <row r="210">
          <cell r="A210" t="str">
            <v>02.09</v>
          </cell>
          <cell r="B210" t="str">
            <v>Limpeza de terreno</v>
          </cell>
          <cell r="G210">
            <v>5</v>
          </cell>
        </row>
        <row r="211">
          <cell r="A211" t="str">
            <v>02.09.030</v>
          </cell>
          <cell r="B211" t="str">
            <v>Limpeza manual do terreno, inclusive troncos até 5 cm de diâmetro, com caminhão à disposição dentro da obra, até o raio de 1 km</v>
          </cell>
          <cell r="C211" t="str">
            <v>M2</v>
          </cell>
          <cell r="D211">
            <v>2.77</v>
          </cell>
          <cell r="E211">
            <v>4.6399999999999997</v>
          </cell>
          <cell r="F211">
            <v>7.41</v>
          </cell>
          <cell r="G211">
            <v>9</v>
          </cell>
        </row>
        <row r="212">
          <cell r="A212" t="str">
            <v>02.09.040</v>
          </cell>
          <cell r="B212" t="str">
            <v>Limpeza mecanizada do terreno, inclusive troncos até 15 cm de diâmetro, com caminhão à disposição dentro e fora da obra, com transporte no raio de até 1 km</v>
          </cell>
          <cell r="C212" t="str">
            <v>M2</v>
          </cell>
          <cell r="D212">
            <v>4.21</v>
          </cell>
          <cell r="E212">
            <v>0.15</v>
          </cell>
          <cell r="F212">
            <v>4.3600000000000003</v>
          </cell>
          <cell r="G212">
            <v>9</v>
          </cell>
        </row>
        <row r="213">
          <cell r="A213" t="str">
            <v>02.09.130</v>
          </cell>
          <cell r="B213" t="str">
            <v>Limpeza mecanizada do terreno, inclusive troncos com diâmetro acima de 15 cm até 50 cm, com caminhão à disposição dentro da obra, até o raio de 1 km</v>
          </cell>
          <cell r="C213" t="str">
            <v>M2</v>
          </cell>
          <cell r="D213">
            <v>4.51</v>
          </cell>
          <cell r="E213">
            <v>0.15</v>
          </cell>
          <cell r="F213">
            <v>4.66</v>
          </cell>
          <cell r="G213">
            <v>9</v>
          </cell>
        </row>
        <row r="214">
          <cell r="A214" t="str">
            <v>02.09.150</v>
          </cell>
          <cell r="B214" t="str">
            <v>Corte e derrubada de eucalipto (1° corte) - idade até 4 anos</v>
          </cell>
          <cell r="C214" t="str">
            <v>M3</v>
          </cell>
          <cell r="D214">
            <v>67.84</v>
          </cell>
          <cell r="E214">
            <v>8.36</v>
          </cell>
          <cell r="F214">
            <v>76.2</v>
          </cell>
          <cell r="G214">
            <v>9</v>
          </cell>
        </row>
        <row r="215">
          <cell r="A215" t="str">
            <v>02.09.160</v>
          </cell>
          <cell r="B215" t="str">
            <v>Corte e derrubada de eucalipto (1° corte) - idade acima de 4 anos</v>
          </cell>
          <cell r="C215" t="str">
            <v>M3</v>
          </cell>
          <cell r="D215">
            <v>79.91</v>
          </cell>
          <cell r="E215">
            <v>9.84</v>
          </cell>
          <cell r="F215">
            <v>89.75</v>
          </cell>
          <cell r="G215">
            <v>9</v>
          </cell>
        </row>
        <row r="216">
          <cell r="A216" t="str">
            <v>02.10</v>
          </cell>
          <cell r="B216" t="str">
            <v>Locação de obra</v>
          </cell>
          <cell r="G216">
            <v>5</v>
          </cell>
        </row>
        <row r="217">
          <cell r="A217" t="str">
            <v>02.10.020</v>
          </cell>
          <cell r="B217" t="str">
            <v>Locação de obra de edificação</v>
          </cell>
          <cell r="C217" t="str">
            <v>M2</v>
          </cell>
          <cell r="D217">
            <v>11.09</v>
          </cell>
          <cell r="E217">
            <v>5.35</v>
          </cell>
          <cell r="F217">
            <v>16.440000000000001</v>
          </cell>
          <cell r="G217">
            <v>9</v>
          </cell>
        </row>
        <row r="218">
          <cell r="A218" t="str">
            <v>02.10.040</v>
          </cell>
          <cell r="B218" t="str">
            <v>Locação de rede de canalização</v>
          </cell>
          <cell r="C218" t="str">
            <v>M</v>
          </cell>
          <cell r="D218">
            <v>1.02</v>
          </cell>
          <cell r="E218">
            <v>0.38</v>
          </cell>
          <cell r="F218">
            <v>1.4</v>
          </cell>
          <cell r="G218">
            <v>9</v>
          </cell>
        </row>
        <row r="219">
          <cell r="A219" t="str">
            <v>02.10.050</v>
          </cell>
          <cell r="B219" t="str">
            <v>Locação para muros, cercas e alambrados</v>
          </cell>
          <cell r="C219" t="str">
            <v>M</v>
          </cell>
          <cell r="D219">
            <v>1.02</v>
          </cell>
          <cell r="E219">
            <v>0.38</v>
          </cell>
          <cell r="F219">
            <v>1.4</v>
          </cell>
          <cell r="G219">
            <v>9</v>
          </cell>
        </row>
        <row r="220">
          <cell r="A220" t="str">
            <v>02.10.060</v>
          </cell>
          <cell r="B220" t="str">
            <v>Locação de vias, calçadas, tanques e lagoas</v>
          </cell>
          <cell r="C220" t="str">
            <v>M2</v>
          </cell>
          <cell r="D220">
            <v>0.94</v>
          </cell>
          <cell r="E220">
            <v>0.76</v>
          </cell>
          <cell r="F220">
            <v>1.7</v>
          </cell>
          <cell r="G220">
            <v>9</v>
          </cell>
        </row>
        <row r="221">
          <cell r="A221" t="str">
            <v>03</v>
          </cell>
          <cell r="B221" t="str">
            <v>DEMOLICAO SEM REAPROVEITAMENTO</v>
          </cell>
          <cell r="G221">
            <v>2</v>
          </cell>
        </row>
        <row r="222">
          <cell r="A222" t="str">
            <v>03.01</v>
          </cell>
          <cell r="B222" t="str">
            <v>Demolição de concreto, lastro, mistura e afins</v>
          </cell>
          <cell r="G222">
            <v>5</v>
          </cell>
        </row>
        <row r="223">
          <cell r="A223" t="str">
            <v>03.01.020</v>
          </cell>
          <cell r="B223" t="str">
            <v>Demolição manual de concreto simples</v>
          </cell>
          <cell r="C223" t="str">
            <v>M3</v>
          </cell>
          <cell r="E223">
            <v>204.27</v>
          </cell>
          <cell r="F223">
            <v>204.27</v>
          </cell>
          <cell r="G223">
            <v>9</v>
          </cell>
        </row>
        <row r="224">
          <cell r="A224" t="str">
            <v>03.01.040</v>
          </cell>
          <cell r="B224" t="str">
            <v>Demolição manual de concreto armado</v>
          </cell>
          <cell r="C224" t="str">
            <v>M3</v>
          </cell>
          <cell r="E224">
            <v>371.4</v>
          </cell>
          <cell r="F224">
            <v>371.4</v>
          </cell>
          <cell r="G224">
            <v>9</v>
          </cell>
        </row>
        <row r="225">
          <cell r="A225" t="str">
            <v>03.01.060</v>
          </cell>
          <cell r="B225" t="str">
            <v>Demolição manual de lajes pré-moldadas, incluindo revestimento</v>
          </cell>
          <cell r="C225" t="str">
            <v>M2</v>
          </cell>
          <cell r="E225">
            <v>27.86</v>
          </cell>
          <cell r="F225">
            <v>27.86</v>
          </cell>
          <cell r="G225">
            <v>9</v>
          </cell>
        </row>
        <row r="226">
          <cell r="A226" t="str">
            <v>03.01.200</v>
          </cell>
          <cell r="B226" t="str">
            <v>Demolição mecanizada de concreto armado, inclusive fragmentação, carregamento, transporte até 1 quilômetro e descarregamento</v>
          </cell>
          <cell r="C226" t="str">
            <v>M3</v>
          </cell>
          <cell r="D226">
            <v>476.12</v>
          </cell>
          <cell r="E226">
            <v>111.42</v>
          </cell>
          <cell r="F226">
            <v>587.54</v>
          </cell>
          <cell r="G226">
            <v>9</v>
          </cell>
        </row>
        <row r="227">
          <cell r="A227" t="str">
            <v>03.01.210</v>
          </cell>
          <cell r="B227" t="str">
            <v>Demolição mecanizada de concreto armado, inclusive fragmentação e acomodação do material</v>
          </cell>
          <cell r="C227" t="str">
            <v>M3</v>
          </cell>
          <cell r="D227">
            <v>454.42</v>
          </cell>
          <cell r="E227">
            <v>111.42</v>
          </cell>
          <cell r="F227">
            <v>565.84</v>
          </cell>
          <cell r="G227">
            <v>9</v>
          </cell>
        </row>
        <row r="228">
          <cell r="A228" t="str">
            <v>03.01.220</v>
          </cell>
          <cell r="B228" t="str">
            <v>Demolição mecanizada de concreto simples, inclusive fragmentação, carregamento, transporte até 1 quilômetro e descarregamento</v>
          </cell>
          <cell r="C228" t="str">
            <v>M3</v>
          </cell>
          <cell r="D228">
            <v>248.91</v>
          </cell>
          <cell r="E228">
            <v>74.28</v>
          </cell>
          <cell r="F228">
            <v>323.19</v>
          </cell>
          <cell r="G228">
            <v>9</v>
          </cell>
        </row>
        <row r="229">
          <cell r="A229" t="str">
            <v>03.01.230</v>
          </cell>
          <cell r="B229" t="str">
            <v>Demolição mecanizada de concreto simples, inclusive fragmentação e acomodação do material</v>
          </cell>
          <cell r="C229" t="str">
            <v>M3</v>
          </cell>
          <cell r="D229">
            <v>227.21</v>
          </cell>
          <cell r="E229">
            <v>74.28</v>
          </cell>
          <cell r="F229">
            <v>301.49</v>
          </cell>
          <cell r="G229">
            <v>9</v>
          </cell>
        </row>
        <row r="230">
          <cell r="A230" t="str">
            <v>03.01.240</v>
          </cell>
          <cell r="B230" t="str">
            <v>Demolição mecanizada de pavimento ou piso em concreto, inclusive fragmentação, carregamento, transporte até 1 quilômetro e descarregamento</v>
          </cell>
          <cell r="C230" t="str">
            <v>M2</v>
          </cell>
          <cell r="D230">
            <v>24.39</v>
          </cell>
          <cell r="E230">
            <v>7.43</v>
          </cell>
          <cell r="F230">
            <v>31.82</v>
          </cell>
          <cell r="G230">
            <v>9</v>
          </cell>
        </row>
        <row r="231">
          <cell r="A231" t="str">
            <v>03.01.250</v>
          </cell>
          <cell r="B231" t="str">
            <v>Demolição mecanizada de pavimento ou piso em concreto, inclusive fragmentação e acomodação do material</v>
          </cell>
          <cell r="C231" t="str">
            <v>M2</v>
          </cell>
          <cell r="D231">
            <v>22.72</v>
          </cell>
          <cell r="E231">
            <v>7.43</v>
          </cell>
          <cell r="F231">
            <v>30.15</v>
          </cell>
          <cell r="G231">
            <v>9</v>
          </cell>
        </row>
        <row r="232">
          <cell r="A232" t="str">
            <v>03.01.260</v>
          </cell>
          <cell r="B232" t="str">
            <v>Demolição mecanizada de sarjeta ou sarjetão, inclusive fragmentação, carregamento, transporte até 1 quilômetro e descarregamento</v>
          </cell>
          <cell r="C232" t="str">
            <v>M3</v>
          </cell>
          <cell r="D232">
            <v>243.94</v>
          </cell>
          <cell r="E232">
            <v>74.28</v>
          </cell>
          <cell r="F232">
            <v>318.22000000000003</v>
          </cell>
          <cell r="G232">
            <v>9</v>
          </cell>
        </row>
        <row r="233">
          <cell r="A233" t="str">
            <v>03.01.270</v>
          </cell>
          <cell r="B233" t="str">
            <v>Demolição mecanizada de sarjeta ou sarjetão, inclusive fragmentação e acomodação do material</v>
          </cell>
          <cell r="C233" t="str">
            <v>M3</v>
          </cell>
          <cell r="D233">
            <v>227.21</v>
          </cell>
          <cell r="E233">
            <v>74.28</v>
          </cell>
          <cell r="F233">
            <v>301.49</v>
          </cell>
          <cell r="G233">
            <v>9</v>
          </cell>
        </row>
        <row r="234">
          <cell r="A234" t="str">
            <v>03.02</v>
          </cell>
          <cell r="B234" t="str">
            <v>Demolição de alvenaria</v>
          </cell>
          <cell r="G234">
            <v>5</v>
          </cell>
        </row>
        <row r="235">
          <cell r="A235" t="str">
            <v>03.02.020</v>
          </cell>
          <cell r="B235" t="str">
            <v>Demolição manual de alvenaria de fundação/embasamento</v>
          </cell>
          <cell r="C235" t="str">
            <v>M3</v>
          </cell>
          <cell r="E235">
            <v>111.42</v>
          </cell>
          <cell r="F235">
            <v>111.42</v>
          </cell>
          <cell r="G235">
            <v>9</v>
          </cell>
        </row>
        <row r="236">
          <cell r="A236" t="str">
            <v>03.02.040</v>
          </cell>
          <cell r="B236" t="str">
            <v>Demolição manual de alvenaria de elevação ou elemento vazado, incluindo revestimento</v>
          </cell>
          <cell r="C236" t="str">
            <v>M3</v>
          </cell>
          <cell r="E236">
            <v>74.28</v>
          </cell>
          <cell r="F236">
            <v>74.28</v>
          </cell>
          <cell r="G236">
            <v>9</v>
          </cell>
        </row>
        <row r="237">
          <cell r="A237" t="str">
            <v>03.03</v>
          </cell>
          <cell r="B237" t="str">
            <v>Demolição de revestimento em massa</v>
          </cell>
          <cell r="G237">
            <v>5</v>
          </cell>
        </row>
        <row r="238">
          <cell r="A238" t="str">
            <v>03.03.020</v>
          </cell>
          <cell r="B238" t="str">
            <v>Apicoamento manual de piso, parede ou teto</v>
          </cell>
          <cell r="C238" t="str">
            <v>M2</v>
          </cell>
          <cell r="E238">
            <v>2.79</v>
          </cell>
          <cell r="F238">
            <v>2.79</v>
          </cell>
          <cell r="G238">
            <v>9</v>
          </cell>
        </row>
        <row r="239">
          <cell r="A239" t="str">
            <v>03.03.040</v>
          </cell>
          <cell r="B239" t="str">
            <v>Demolição manual de revestimento em massa de parede ou teto</v>
          </cell>
          <cell r="C239" t="str">
            <v>M2</v>
          </cell>
          <cell r="E239">
            <v>5.57</v>
          </cell>
          <cell r="F239">
            <v>5.57</v>
          </cell>
          <cell r="G239">
            <v>9</v>
          </cell>
        </row>
        <row r="240">
          <cell r="A240" t="str">
            <v>03.03.060</v>
          </cell>
          <cell r="B240" t="str">
            <v>Demolição manual de revestimento em massa de piso</v>
          </cell>
          <cell r="C240" t="str">
            <v>M2</v>
          </cell>
          <cell r="E240">
            <v>9.2899999999999991</v>
          </cell>
          <cell r="F240">
            <v>9.2899999999999991</v>
          </cell>
          <cell r="G240">
            <v>9</v>
          </cell>
        </row>
        <row r="241">
          <cell r="A241" t="str">
            <v>03.04</v>
          </cell>
          <cell r="B241" t="str">
            <v>Demolição de revestimento cerâmico e ladrilho hidráulico</v>
          </cell>
          <cell r="G241">
            <v>5</v>
          </cell>
        </row>
        <row r="242">
          <cell r="A242" t="str">
            <v>03.04.020</v>
          </cell>
          <cell r="B242" t="str">
            <v>Demolição manual de revestimento cerâmico, incluindo a base</v>
          </cell>
          <cell r="C242" t="str">
            <v>M2</v>
          </cell>
          <cell r="E242">
            <v>11.14</v>
          </cell>
          <cell r="F242">
            <v>11.14</v>
          </cell>
          <cell r="G242">
            <v>9</v>
          </cell>
        </row>
        <row r="243">
          <cell r="A243" t="str">
            <v>03.04.030</v>
          </cell>
          <cell r="B243" t="str">
            <v>Demolição manual de revestimento em ladrilho hidráulico, incluindo a base</v>
          </cell>
          <cell r="C243" t="str">
            <v>M2</v>
          </cell>
          <cell r="E243">
            <v>9.2899999999999991</v>
          </cell>
          <cell r="F243">
            <v>9.2899999999999991</v>
          </cell>
          <cell r="G243">
            <v>9</v>
          </cell>
        </row>
        <row r="244">
          <cell r="A244" t="str">
            <v>03.04.040</v>
          </cell>
          <cell r="B244" t="str">
            <v>Demolição manual de rodapé, soleira ou peitoril, em material cerâmico e/ou ladrilho hidráulico, incluindo a base</v>
          </cell>
          <cell r="C244" t="str">
            <v>M</v>
          </cell>
          <cell r="E244">
            <v>2.79</v>
          </cell>
          <cell r="F244">
            <v>2.79</v>
          </cell>
          <cell r="G244">
            <v>9</v>
          </cell>
        </row>
        <row r="245">
          <cell r="A245" t="str">
            <v>03.05</v>
          </cell>
          <cell r="B245" t="str">
            <v>Demolição de revestimento sintético</v>
          </cell>
          <cell r="G245">
            <v>5</v>
          </cell>
        </row>
        <row r="246">
          <cell r="A246" t="str">
            <v>03.05.020</v>
          </cell>
          <cell r="B246" t="str">
            <v>Demolição manual de revestimento sintético, incluindo a base</v>
          </cell>
          <cell r="C246" t="str">
            <v>M2</v>
          </cell>
          <cell r="E246">
            <v>7.43</v>
          </cell>
          <cell r="F246">
            <v>7.43</v>
          </cell>
          <cell r="G246">
            <v>9</v>
          </cell>
        </row>
        <row r="247">
          <cell r="A247" t="str">
            <v>03.06</v>
          </cell>
          <cell r="B247" t="str">
            <v>Demolição de revestimento em pedra e blocos maciços</v>
          </cell>
          <cell r="G247">
            <v>5</v>
          </cell>
        </row>
        <row r="248">
          <cell r="A248" t="str">
            <v>03.06.050</v>
          </cell>
          <cell r="B248" t="str">
            <v>Desmonte (levantamento) mecanizado de pavimento em paralelepípedo ou lajota de concreto, inclusive carregamento, transporte até 1 quilômetro e descarregamento</v>
          </cell>
          <cell r="C248" t="str">
            <v>M2</v>
          </cell>
          <cell r="D248">
            <v>17.420000000000002</v>
          </cell>
          <cell r="E248">
            <v>9.2899999999999991</v>
          </cell>
          <cell r="F248">
            <v>26.71</v>
          </cell>
          <cell r="G248">
            <v>9</v>
          </cell>
        </row>
        <row r="249">
          <cell r="A249" t="str">
            <v>03.06.060</v>
          </cell>
          <cell r="B249" t="str">
            <v>Desmonte (levantamento) mecanizado de pavimento em paralelepípedo ou lajota de concreto, inclusive acomodação do material</v>
          </cell>
          <cell r="C249" t="str">
            <v>M2</v>
          </cell>
          <cell r="D249">
            <v>1.54</v>
          </cell>
          <cell r="E249">
            <v>9.2899999999999991</v>
          </cell>
          <cell r="F249">
            <v>10.83</v>
          </cell>
          <cell r="G249">
            <v>9</v>
          </cell>
        </row>
        <row r="250">
          <cell r="A250" t="str">
            <v>03.07</v>
          </cell>
          <cell r="B250" t="str">
            <v>Demolição de revestimento asfáltico</v>
          </cell>
          <cell r="G250">
            <v>5</v>
          </cell>
        </row>
        <row r="251">
          <cell r="A251" t="str">
            <v>03.07.010</v>
          </cell>
          <cell r="B251" t="str">
            <v>Demolição (levantamento) mecanizada de pavimento asfáltico, inclusive carregamento, transporte até 1 quilômetro e descarregamento</v>
          </cell>
          <cell r="C251" t="str">
            <v>M2</v>
          </cell>
          <cell r="D251">
            <v>25.01</v>
          </cell>
          <cell r="E251">
            <v>3.71</v>
          </cell>
          <cell r="F251">
            <v>28.72</v>
          </cell>
          <cell r="G251">
            <v>9</v>
          </cell>
        </row>
        <row r="252">
          <cell r="A252" t="str">
            <v>03.07.030</v>
          </cell>
          <cell r="B252" t="str">
            <v>Demolição (levantamento) mecanizada de pavimento asfáltico, inclusive fragmentação e acomodação do material</v>
          </cell>
          <cell r="C252" t="str">
            <v>M2</v>
          </cell>
          <cell r="D252">
            <v>22.72</v>
          </cell>
          <cell r="E252">
            <v>3.71</v>
          </cell>
          <cell r="F252">
            <v>26.43</v>
          </cell>
          <cell r="G252">
            <v>9</v>
          </cell>
        </row>
        <row r="253">
          <cell r="A253" t="str">
            <v>03.07.050</v>
          </cell>
          <cell r="B253" t="str">
            <v>Fresagem de pavimento asfáltico com espessura até 5 cm, inclusive carregamento, transporte até 1 quilômetro e descarregamento</v>
          </cell>
          <cell r="C253" t="str">
            <v>M2</v>
          </cell>
          <cell r="D253">
            <v>11.15</v>
          </cell>
          <cell r="E253">
            <v>1.3</v>
          </cell>
          <cell r="F253">
            <v>12.45</v>
          </cell>
          <cell r="G253">
            <v>9</v>
          </cell>
        </row>
        <row r="254">
          <cell r="A254" t="str">
            <v>03.07.070</v>
          </cell>
          <cell r="B254" t="str">
            <v>Fresagem de pavimento asfáltico com espessura até 5 cm, inclusive acomodação do material</v>
          </cell>
          <cell r="C254" t="str">
            <v>M2</v>
          </cell>
          <cell r="D254">
            <v>8.5</v>
          </cell>
          <cell r="E254">
            <v>1.3</v>
          </cell>
          <cell r="F254">
            <v>9.8000000000000007</v>
          </cell>
          <cell r="G254">
            <v>9</v>
          </cell>
        </row>
        <row r="255">
          <cell r="A255" t="str">
            <v>03.07.080</v>
          </cell>
          <cell r="B255" t="str">
            <v>Fresagem de pavimento asfáltico com espessura até 5 cm, inclusive remoção do material fresado até 10 quilômetros e varrição</v>
          </cell>
          <cell r="C255" t="str">
            <v>M2</v>
          </cell>
          <cell r="D255">
            <v>14.57</v>
          </cell>
          <cell r="E255">
            <v>0.56000000000000005</v>
          </cell>
          <cell r="F255">
            <v>15.13</v>
          </cell>
          <cell r="G255">
            <v>9</v>
          </cell>
        </row>
        <row r="256">
          <cell r="A256" t="str">
            <v>03.08</v>
          </cell>
          <cell r="B256" t="str">
            <v>Demolição de forro / divisórias</v>
          </cell>
          <cell r="G256">
            <v>5</v>
          </cell>
        </row>
        <row r="257">
          <cell r="A257" t="str">
            <v>03.08.020</v>
          </cell>
          <cell r="B257" t="str">
            <v>Demolição manual de forro em estuque, inclusive sistema de fixação/tarugamento</v>
          </cell>
          <cell r="C257" t="str">
            <v>M2</v>
          </cell>
          <cell r="E257">
            <v>9.66</v>
          </cell>
          <cell r="F257">
            <v>9.66</v>
          </cell>
          <cell r="G257">
            <v>9</v>
          </cell>
        </row>
        <row r="258">
          <cell r="A258" t="str">
            <v>03.08.040</v>
          </cell>
          <cell r="B258" t="str">
            <v>Demolição manual de forro qualquer, inclusive sistema de fixação/tarugamento</v>
          </cell>
          <cell r="C258" t="str">
            <v>M2</v>
          </cell>
          <cell r="E258">
            <v>5.57</v>
          </cell>
          <cell r="F258">
            <v>5.57</v>
          </cell>
          <cell r="G258">
            <v>9</v>
          </cell>
        </row>
        <row r="259">
          <cell r="A259" t="str">
            <v>03.08.060</v>
          </cell>
          <cell r="B259" t="str">
            <v>Demolição manual de forro em gesso, inclusive sistema de fixação</v>
          </cell>
          <cell r="C259" t="str">
            <v>M2</v>
          </cell>
          <cell r="E259">
            <v>5.57</v>
          </cell>
          <cell r="F259">
            <v>5.57</v>
          </cell>
          <cell r="G259">
            <v>9</v>
          </cell>
        </row>
        <row r="260">
          <cell r="A260" t="str">
            <v>03.08.200</v>
          </cell>
          <cell r="B260" t="str">
            <v>Demolição manual de painéis divisórias, inclusive montantes metálicos</v>
          </cell>
          <cell r="C260" t="str">
            <v>M2</v>
          </cell>
          <cell r="E260">
            <v>6.13</v>
          </cell>
          <cell r="F260">
            <v>6.13</v>
          </cell>
          <cell r="G260">
            <v>9</v>
          </cell>
        </row>
        <row r="261">
          <cell r="A261" t="str">
            <v>03.09</v>
          </cell>
          <cell r="B261" t="str">
            <v>Demolição de impermeabilização e afins</v>
          </cell>
          <cell r="G261">
            <v>5</v>
          </cell>
        </row>
        <row r="262">
          <cell r="A262" t="str">
            <v>03.09.020</v>
          </cell>
          <cell r="B262" t="str">
            <v>Demolição manual de camada impermeabilizante</v>
          </cell>
          <cell r="C262" t="str">
            <v>M2</v>
          </cell>
          <cell r="E262">
            <v>14.94</v>
          </cell>
          <cell r="F262">
            <v>14.94</v>
          </cell>
          <cell r="G262">
            <v>9</v>
          </cell>
        </row>
        <row r="263">
          <cell r="A263" t="str">
            <v>03.09.040</v>
          </cell>
          <cell r="B263" t="str">
            <v>Demolição manual de argamassa regularizante, isolante ou protetora e papel Kraft</v>
          </cell>
          <cell r="C263" t="str">
            <v>M2</v>
          </cell>
          <cell r="E263">
            <v>17.920000000000002</v>
          </cell>
          <cell r="F263">
            <v>17.920000000000002</v>
          </cell>
          <cell r="G263">
            <v>9</v>
          </cell>
        </row>
        <row r="264">
          <cell r="A264" t="str">
            <v>03.09.060</v>
          </cell>
          <cell r="B264" t="str">
            <v>Remoção manual de junta de dilatação ou retração, inclusive apoio</v>
          </cell>
          <cell r="C264" t="str">
            <v>M</v>
          </cell>
          <cell r="E264">
            <v>5.97</v>
          </cell>
          <cell r="F264">
            <v>5.97</v>
          </cell>
          <cell r="G264">
            <v>9</v>
          </cell>
        </row>
        <row r="265">
          <cell r="A265" t="str">
            <v>03.10</v>
          </cell>
          <cell r="B265" t="str">
            <v>Remoção de pintura</v>
          </cell>
          <cell r="G265">
            <v>5</v>
          </cell>
        </row>
        <row r="266">
          <cell r="A266" t="str">
            <v>03.10.020</v>
          </cell>
          <cell r="B266" t="str">
            <v>Remoção de pintura em rodapé, baguete ou moldura com lixa</v>
          </cell>
          <cell r="C266" t="str">
            <v>M</v>
          </cell>
          <cell r="D266">
            <v>7.0000000000000007E-2</v>
          </cell>
          <cell r="E266">
            <v>1.35</v>
          </cell>
          <cell r="F266">
            <v>1.42</v>
          </cell>
          <cell r="G266">
            <v>9</v>
          </cell>
        </row>
        <row r="267">
          <cell r="A267" t="str">
            <v>03.10.040</v>
          </cell>
          <cell r="B267" t="str">
            <v>Remoção de pintura em rodapé, baguete ou moldura com produto químico</v>
          </cell>
          <cell r="C267" t="str">
            <v>M</v>
          </cell>
          <cell r="D267">
            <v>0.86</v>
          </cell>
          <cell r="E267">
            <v>1.35</v>
          </cell>
          <cell r="F267">
            <v>2.21</v>
          </cell>
          <cell r="G267">
            <v>9</v>
          </cell>
        </row>
        <row r="268">
          <cell r="A268" t="str">
            <v>03.10.080</v>
          </cell>
          <cell r="B268" t="str">
            <v>Remoção de pintura em superfícies de madeira e/ou metálicas com produtos químicos</v>
          </cell>
          <cell r="C268" t="str">
            <v>M2</v>
          </cell>
          <cell r="D268">
            <v>4.28</v>
          </cell>
          <cell r="E268">
            <v>10.83</v>
          </cell>
          <cell r="F268">
            <v>15.11</v>
          </cell>
          <cell r="G268">
            <v>9</v>
          </cell>
        </row>
        <row r="269">
          <cell r="A269" t="str">
            <v>03.10.100</v>
          </cell>
          <cell r="B269" t="str">
            <v>Remoção de pintura em superfícies de madeira e/ou metálicas com lixamento</v>
          </cell>
          <cell r="C269" t="str">
            <v>M2</v>
          </cell>
          <cell r="D269">
            <v>0.35</v>
          </cell>
          <cell r="E269">
            <v>8.1199999999999992</v>
          </cell>
          <cell r="F269">
            <v>8.4700000000000006</v>
          </cell>
          <cell r="G269">
            <v>9</v>
          </cell>
        </row>
        <row r="270">
          <cell r="A270" t="str">
            <v>03.10.120</v>
          </cell>
          <cell r="B270" t="str">
            <v>Remoção de pintura em massa com produtos químicos</v>
          </cell>
          <cell r="C270" t="str">
            <v>M2</v>
          </cell>
          <cell r="D270">
            <v>4.28</v>
          </cell>
          <cell r="E270">
            <v>8.1199999999999992</v>
          </cell>
          <cell r="F270">
            <v>12.4</v>
          </cell>
          <cell r="G270">
            <v>9</v>
          </cell>
        </row>
        <row r="271">
          <cell r="A271" t="str">
            <v>03.10.140</v>
          </cell>
          <cell r="B271" t="str">
            <v>Remoção de pintura em massa com lixamento</v>
          </cell>
          <cell r="C271" t="str">
            <v>M2</v>
          </cell>
          <cell r="D271">
            <v>0.35</v>
          </cell>
          <cell r="E271">
            <v>5.42</v>
          </cell>
          <cell r="F271">
            <v>5.77</v>
          </cell>
          <cell r="G271">
            <v>9</v>
          </cell>
        </row>
        <row r="272">
          <cell r="A272" t="str">
            <v>03.16</v>
          </cell>
          <cell r="B272" t="str">
            <v>Remoção de sinalização horizontal</v>
          </cell>
          <cell r="G272">
            <v>5</v>
          </cell>
        </row>
        <row r="273">
          <cell r="A273" t="str">
            <v>03.16.010</v>
          </cell>
          <cell r="B273" t="str">
            <v>Remoção de sinalização horizontal existente</v>
          </cell>
          <cell r="C273" t="str">
            <v>M2</v>
          </cell>
          <cell r="D273">
            <v>92.59</v>
          </cell>
          <cell r="F273">
            <v>92.59</v>
          </cell>
          <cell r="G273">
            <v>9</v>
          </cell>
        </row>
        <row r="274">
          <cell r="A274" t="str">
            <v>03.16.011</v>
          </cell>
          <cell r="B274" t="str">
            <v>Remoção de tacha/tachões</v>
          </cell>
          <cell r="C274" t="str">
            <v>UN</v>
          </cell>
          <cell r="D274">
            <v>3.77</v>
          </cell>
          <cell r="E274">
            <v>8.23</v>
          </cell>
          <cell r="F274">
            <v>12</v>
          </cell>
          <cell r="G274">
            <v>9</v>
          </cell>
        </row>
        <row r="275">
          <cell r="A275" t="str">
            <v>04</v>
          </cell>
          <cell r="B275" t="str">
            <v>RETIRADA COM PROVAVEL REAPROVEITAMENTO</v>
          </cell>
          <cell r="G275">
            <v>2</v>
          </cell>
        </row>
        <row r="276">
          <cell r="A276" t="str">
            <v>04.01</v>
          </cell>
          <cell r="B276" t="str">
            <v>Retirada de fechamento e elemento divisor</v>
          </cell>
          <cell r="G276">
            <v>5</v>
          </cell>
        </row>
        <row r="277">
          <cell r="A277" t="str">
            <v>04.01.020</v>
          </cell>
          <cell r="B277" t="str">
            <v>Retirada de divisória em placa de madeira ou fibrocimento tarugada</v>
          </cell>
          <cell r="C277" t="str">
            <v>M2</v>
          </cell>
          <cell r="E277">
            <v>33.92</v>
          </cell>
          <cell r="F277">
            <v>33.92</v>
          </cell>
          <cell r="G277">
            <v>9</v>
          </cell>
        </row>
        <row r="278">
          <cell r="A278" t="str">
            <v>04.01.040</v>
          </cell>
          <cell r="B278" t="str">
            <v>Retirada de divisória em placa de madeira ou fibrocimento com montantes metálicos</v>
          </cell>
          <cell r="C278" t="str">
            <v>M2</v>
          </cell>
          <cell r="E278">
            <v>29.39</v>
          </cell>
          <cell r="F278">
            <v>29.39</v>
          </cell>
          <cell r="G278">
            <v>9</v>
          </cell>
        </row>
        <row r="279">
          <cell r="A279" t="str">
            <v>04.01.060</v>
          </cell>
          <cell r="B279" t="str">
            <v>Retirada de divisória em placa de concreto, granito, granilite ou mármore</v>
          </cell>
          <cell r="C279" t="str">
            <v>M2</v>
          </cell>
          <cell r="E279">
            <v>18.09</v>
          </cell>
          <cell r="F279">
            <v>18.09</v>
          </cell>
          <cell r="G279">
            <v>9</v>
          </cell>
        </row>
        <row r="280">
          <cell r="A280" t="str">
            <v>04.01.080</v>
          </cell>
          <cell r="B280" t="str">
            <v>Retirada de fechamento em placas pré-moldadas, inclusive pilares</v>
          </cell>
          <cell r="C280" t="str">
            <v>M2</v>
          </cell>
          <cell r="D280">
            <v>2.61</v>
          </cell>
          <cell r="E280">
            <v>0.63</v>
          </cell>
          <cell r="F280">
            <v>3.24</v>
          </cell>
          <cell r="G280">
            <v>9</v>
          </cell>
        </row>
        <row r="281">
          <cell r="A281" t="str">
            <v>04.01.090</v>
          </cell>
          <cell r="B281" t="str">
            <v>Retirada de barreira de proteção com arame de alta segurança, simples ou duplo</v>
          </cell>
          <cell r="C281" t="str">
            <v>M</v>
          </cell>
          <cell r="E281">
            <v>3.92</v>
          </cell>
          <cell r="F281">
            <v>3.92</v>
          </cell>
          <cell r="G281">
            <v>9</v>
          </cell>
        </row>
        <row r="282">
          <cell r="A282" t="str">
            <v>04.01.100</v>
          </cell>
          <cell r="B282" t="str">
            <v>Retirada de cerca</v>
          </cell>
          <cell r="C282" t="str">
            <v>M</v>
          </cell>
          <cell r="E282">
            <v>11.51</v>
          </cell>
          <cell r="F282">
            <v>11.51</v>
          </cell>
          <cell r="G282">
            <v>9</v>
          </cell>
        </row>
        <row r="283">
          <cell r="A283" t="str">
            <v>04.02</v>
          </cell>
          <cell r="B283" t="str">
            <v>Retirada de elementos de estrutura (concreto, ferro, alumínio e madeira)</v>
          </cell>
          <cell r="G283">
            <v>5</v>
          </cell>
        </row>
        <row r="284">
          <cell r="A284" t="str">
            <v>04.02.020</v>
          </cell>
          <cell r="B284" t="str">
            <v>Retirada de peças lineares em madeira com seção até 60 cm²</v>
          </cell>
          <cell r="C284" t="str">
            <v>M</v>
          </cell>
          <cell r="E284">
            <v>1.24</v>
          </cell>
          <cell r="F284">
            <v>1.24</v>
          </cell>
          <cell r="G284">
            <v>9</v>
          </cell>
        </row>
        <row r="285">
          <cell r="A285" t="str">
            <v>04.02.030</v>
          </cell>
          <cell r="B285" t="str">
            <v>Retirada de peças lineares em madeira com seção superior a 60 cm²</v>
          </cell>
          <cell r="C285" t="str">
            <v>M</v>
          </cell>
          <cell r="E285">
            <v>4.12</v>
          </cell>
          <cell r="F285">
            <v>4.12</v>
          </cell>
          <cell r="G285">
            <v>9</v>
          </cell>
        </row>
        <row r="286">
          <cell r="A286" t="str">
            <v>04.02.050</v>
          </cell>
          <cell r="B286" t="str">
            <v>Retirada de estrutura em madeira tesoura - telhas de barro</v>
          </cell>
          <cell r="C286" t="str">
            <v>M2</v>
          </cell>
          <cell r="E286">
            <v>22.65</v>
          </cell>
          <cell r="F286">
            <v>22.65</v>
          </cell>
          <cell r="G286">
            <v>9</v>
          </cell>
        </row>
        <row r="287">
          <cell r="A287" t="str">
            <v>04.02.070</v>
          </cell>
          <cell r="B287" t="str">
            <v>Retirada de estrutura em madeira tesoura - telhas perfil qualquer</v>
          </cell>
          <cell r="C287" t="str">
            <v>M2</v>
          </cell>
          <cell r="E287">
            <v>18.53</v>
          </cell>
          <cell r="F287">
            <v>18.53</v>
          </cell>
          <cell r="G287">
            <v>9</v>
          </cell>
        </row>
        <row r="288">
          <cell r="A288" t="str">
            <v>04.02.090</v>
          </cell>
          <cell r="B288" t="str">
            <v>Retirada de estrutura em madeira pontaletada - telhas de barro</v>
          </cell>
          <cell r="C288" t="str">
            <v>M2</v>
          </cell>
          <cell r="E288">
            <v>16.47</v>
          </cell>
          <cell r="F288">
            <v>16.47</v>
          </cell>
          <cell r="G288">
            <v>9</v>
          </cell>
        </row>
        <row r="289">
          <cell r="A289" t="str">
            <v>04.02.110</v>
          </cell>
          <cell r="B289" t="str">
            <v>Retirada de estrutura em madeira pontaletada - telhas perfil qualquer</v>
          </cell>
          <cell r="C289" t="str">
            <v>M2</v>
          </cell>
          <cell r="E289">
            <v>12.35</v>
          </cell>
          <cell r="F289">
            <v>12.35</v>
          </cell>
          <cell r="G289">
            <v>9</v>
          </cell>
        </row>
        <row r="290">
          <cell r="A290" t="str">
            <v>04.02.140</v>
          </cell>
          <cell r="B290" t="str">
            <v>Retirada de estrutura metálica</v>
          </cell>
          <cell r="C290" t="str">
            <v>KG</v>
          </cell>
          <cell r="D290">
            <v>2.25</v>
          </cell>
          <cell r="F290">
            <v>2.25</v>
          </cell>
          <cell r="G290">
            <v>9</v>
          </cell>
        </row>
        <row r="291">
          <cell r="A291" t="str">
            <v>04.03</v>
          </cell>
          <cell r="B291" t="str">
            <v>Retirada de telhamento e proteção</v>
          </cell>
          <cell r="G291">
            <v>5</v>
          </cell>
        </row>
        <row r="292">
          <cell r="A292" t="str">
            <v>04.03.020</v>
          </cell>
          <cell r="B292" t="str">
            <v>Retirada de telhamento em barro</v>
          </cell>
          <cell r="C292" t="str">
            <v>M2</v>
          </cell>
          <cell r="E292">
            <v>14.86</v>
          </cell>
          <cell r="F292">
            <v>14.86</v>
          </cell>
          <cell r="G292">
            <v>9</v>
          </cell>
        </row>
        <row r="293">
          <cell r="A293" t="str">
            <v>04.03.040</v>
          </cell>
          <cell r="B293" t="str">
            <v>Retirada de telhamento perfil e material qualquer, exceto barro</v>
          </cell>
          <cell r="C293" t="str">
            <v>M2</v>
          </cell>
          <cell r="E293">
            <v>7.43</v>
          </cell>
          <cell r="F293">
            <v>7.43</v>
          </cell>
          <cell r="G293">
            <v>9</v>
          </cell>
        </row>
        <row r="294">
          <cell r="A294" t="str">
            <v>04.03.060</v>
          </cell>
          <cell r="B294" t="str">
            <v>Retirada de cumeeira ou espigão em barro</v>
          </cell>
          <cell r="C294" t="str">
            <v>M</v>
          </cell>
          <cell r="E294">
            <v>5.57</v>
          </cell>
          <cell r="F294">
            <v>5.57</v>
          </cell>
          <cell r="G294">
            <v>9</v>
          </cell>
        </row>
        <row r="295">
          <cell r="A295" t="str">
            <v>04.03.080</v>
          </cell>
          <cell r="B295" t="str">
            <v>Retirada de cumeeira, espigão ou rufo perfil qualquer</v>
          </cell>
          <cell r="C295" t="str">
            <v>M</v>
          </cell>
          <cell r="E295">
            <v>9.2899999999999991</v>
          </cell>
          <cell r="F295">
            <v>9.2899999999999991</v>
          </cell>
          <cell r="G295">
            <v>9</v>
          </cell>
        </row>
        <row r="296">
          <cell r="A296" t="str">
            <v>04.03.090</v>
          </cell>
          <cell r="B296" t="str">
            <v>Retirada de domo de acrílico, inclusive perfis metálicos de fixação</v>
          </cell>
          <cell r="C296" t="str">
            <v>M2</v>
          </cell>
          <cell r="E296">
            <v>11.31</v>
          </cell>
          <cell r="F296">
            <v>11.31</v>
          </cell>
          <cell r="G296">
            <v>9</v>
          </cell>
        </row>
        <row r="297">
          <cell r="A297" t="str">
            <v>04.04</v>
          </cell>
          <cell r="B297" t="str">
            <v>Retirada de revestimento em pedra e blocos maciços</v>
          </cell>
          <cell r="G297">
            <v>5</v>
          </cell>
        </row>
        <row r="298">
          <cell r="A298" t="str">
            <v>04.04.010</v>
          </cell>
          <cell r="B298" t="str">
            <v>Retirada de revestimento em pedra, granito ou mármore, em parede ou fachada</v>
          </cell>
          <cell r="C298" t="str">
            <v>M2</v>
          </cell>
          <cell r="E298">
            <v>39.729999999999997</v>
          </cell>
          <cell r="F298">
            <v>39.729999999999997</v>
          </cell>
          <cell r="G298">
            <v>9</v>
          </cell>
        </row>
        <row r="299">
          <cell r="A299" t="str">
            <v>04.04.020</v>
          </cell>
          <cell r="B299" t="str">
            <v>Retirada de revestimento em pedra, granito ou mármore, em piso</v>
          </cell>
          <cell r="C299" t="str">
            <v>M2</v>
          </cell>
          <cell r="E299">
            <v>24.14</v>
          </cell>
          <cell r="F299">
            <v>24.14</v>
          </cell>
          <cell r="G299">
            <v>9</v>
          </cell>
        </row>
        <row r="300">
          <cell r="A300" t="str">
            <v>04.04.030</v>
          </cell>
          <cell r="B300" t="str">
            <v>Retirada de soleira ou peitoril em pedra, granito ou mármore</v>
          </cell>
          <cell r="C300" t="str">
            <v>M</v>
          </cell>
          <cell r="E300">
            <v>16.71</v>
          </cell>
          <cell r="F300">
            <v>16.71</v>
          </cell>
          <cell r="G300">
            <v>9</v>
          </cell>
        </row>
        <row r="301">
          <cell r="A301" t="str">
            <v>04.04.040</v>
          </cell>
          <cell r="B301" t="str">
            <v>Retirada de degrau em pedra, granito ou mármore</v>
          </cell>
          <cell r="C301" t="str">
            <v>M</v>
          </cell>
          <cell r="E301">
            <v>18.57</v>
          </cell>
          <cell r="F301">
            <v>18.57</v>
          </cell>
          <cell r="G301">
            <v>9</v>
          </cell>
        </row>
        <row r="302">
          <cell r="A302" t="str">
            <v>04.04.060</v>
          </cell>
          <cell r="B302" t="str">
            <v>Retirada de rodapé em pedra, granito ou mármore</v>
          </cell>
          <cell r="C302" t="str">
            <v>M</v>
          </cell>
          <cell r="E302">
            <v>14.86</v>
          </cell>
          <cell r="F302">
            <v>14.86</v>
          </cell>
          <cell r="G302">
            <v>9</v>
          </cell>
        </row>
        <row r="303">
          <cell r="A303" t="str">
            <v>04.05</v>
          </cell>
          <cell r="B303" t="str">
            <v>Retirada de revestimentos em madeira</v>
          </cell>
          <cell r="G303">
            <v>5</v>
          </cell>
        </row>
        <row r="304">
          <cell r="A304" t="str">
            <v>04.05.010</v>
          </cell>
          <cell r="B304" t="str">
            <v>Retirada de revestimento em lambris de madeira</v>
          </cell>
          <cell r="C304" t="str">
            <v>M2</v>
          </cell>
          <cell r="E304">
            <v>52.08</v>
          </cell>
          <cell r="F304">
            <v>52.08</v>
          </cell>
          <cell r="G304">
            <v>9</v>
          </cell>
        </row>
        <row r="305">
          <cell r="A305" t="str">
            <v>04.05.020</v>
          </cell>
          <cell r="B305" t="str">
            <v>Retirada de piso em tacos de madeira</v>
          </cell>
          <cell r="C305" t="str">
            <v>M2</v>
          </cell>
          <cell r="E305">
            <v>11.14</v>
          </cell>
          <cell r="F305">
            <v>11.14</v>
          </cell>
          <cell r="G305">
            <v>9</v>
          </cell>
        </row>
        <row r="306">
          <cell r="A306" t="str">
            <v>04.05.040</v>
          </cell>
          <cell r="B306" t="str">
            <v>Retirada de soalho somente o tablado</v>
          </cell>
          <cell r="C306" t="str">
            <v>M2</v>
          </cell>
          <cell r="E306">
            <v>14.41</v>
          </cell>
          <cell r="F306">
            <v>14.41</v>
          </cell>
          <cell r="G306">
            <v>9</v>
          </cell>
        </row>
        <row r="307">
          <cell r="A307" t="str">
            <v>04.05.060</v>
          </cell>
          <cell r="B307" t="str">
            <v>Retirada de soalho inclusive vigamento</v>
          </cell>
          <cell r="C307" t="str">
            <v>M2</v>
          </cell>
          <cell r="E307">
            <v>24.71</v>
          </cell>
          <cell r="F307">
            <v>24.71</v>
          </cell>
          <cell r="G307">
            <v>9</v>
          </cell>
        </row>
        <row r="308">
          <cell r="A308" t="str">
            <v>04.05.080</v>
          </cell>
          <cell r="B308" t="str">
            <v>Retirada de degrau em madeira</v>
          </cell>
          <cell r="C308" t="str">
            <v>M</v>
          </cell>
          <cell r="E308">
            <v>12.35</v>
          </cell>
          <cell r="F308">
            <v>12.35</v>
          </cell>
          <cell r="G308">
            <v>9</v>
          </cell>
        </row>
        <row r="309">
          <cell r="A309" t="str">
            <v>04.05.100</v>
          </cell>
          <cell r="B309" t="str">
            <v>Retirada de rodapé inclusive cordão em madeira</v>
          </cell>
          <cell r="C309" t="str">
            <v>M</v>
          </cell>
          <cell r="E309">
            <v>2.79</v>
          </cell>
          <cell r="F309">
            <v>2.79</v>
          </cell>
          <cell r="G309">
            <v>9</v>
          </cell>
        </row>
        <row r="310">
          <cell r="A310" t="str">
            <v>04.06</v>
          </cell>
          <cell r="B310" t="str">
            <v>Retirada de revestimentos sintéticos e metálicos</v>
          </cell>
          <cell r="G310">
            <v>5</v>
          </cell>
        </row>
        <row r="311">
          <cell r="A311" t="str">
            <v>04.06.010</v>
          </cell>
          <cell r="B311" t="str">
            <v>Retirada de revestimento em lambris metálicos</v>
          </cell>
          <cell r="C311" t="str">
            <v>M2</v>
          </cell>
          <cell r="E311">
            <v>52.08</v>
          </cell>
          <cell r="F311">
            <v>52.08</v>
          </cell>
          <cell r="G311">
            <v>9</v>
          </cell>
        </row>
        <row r="312">
          <cell r="A312" t="str">
            <v>04.06.020</v>
          </cell>
          <cell r="B312" t="str">
            <v>Retirada de piso em material sintético assentado a cola</v>
          </cell>
          <cell r="C312" t="str">
            <v>M2</v>
          </cell>
          <cell r="E312">
            <v>4.12</v>
          </cell>
          <cell r="F312">
            <v>4.12</v>
          </cell>
          <cell r="G312">
            <v>9</v>
          </cell>
        </row>
        <row r="313">
          <cell r="A313" t="str">
            <v>04.06.040</v>
          </cell>
          <cell r="B313" t="str">
            <v>Retirada de degrau em material sintético assentado a cola</v>
          </cell>
          <cell r="C313" t="str">
            <v>M</v>
          </cell>
          <cell r="E313">
            <v>3.82</v>
          </cell>
          <cell r="F313">
            <v>3.82</v>
          </cell>
          <cell r="G313">
            <v>9</v>
          </cell>
        </row>
        <row r="314">
          <cell r="A314" t="str">
            <v>04.06.060</v>
          </cell>
          <cell r="B314" t="str">
            <v>Retirada de rodapé inclusive cordão em material sintético</v>
          </cell>
          <cell r="C314" t="str">
            <v>M</v>
          </cell>
          <cell r="E314">
            <v>0.93</v>
          </cell>
          <cell r="F314">
            <v>0.93</v>
          </cell>
          <cell r="G314">
            <v>9</v>
          </cell>
        </row>
        <row r="315">
          <cell r="A315" t="str">
            <v>04.06.100</v>
          </cell>
          <cell r="B315" t="str">
            <v>Retirada de piso elevado telescópico metálico, inclusive estrutura de sustentação</v>
          </cell>
          <cell r="C315" t="str">
            <v>M2</v>
          </cell>
          <cell r="E315">
            <v>45.11</v>
          </cell>
          <cell r="F315">
            <v>45.11</v>
          </cell>
          <cell r="G315">
            <v>9</v>
          </cell>
        </row>
        <row r="316">
          <cell r="A316" t="str">
            <v>04.07</v>
          </cell>
          <cell r="B316" t="str">
            <v>Retirada de forro, brise e fachada</v>
          </cell>
          <cell r="G316">
            <v>5</v>
          </cell>
        </row>
        <row r="317">
          <cell r="A317" t="str">
            <v>04.07.020</v>
          </cell>
          <cell r="B317" t="str">
            <v>Retirada de forro qualquer em placas ou tiras fixadas</v>
          </cell>
          <cell r="C317" t="str">
            <v>M2</v>
          </cell>
          <cell r="E317">
            <v>11.53</v>
          </cell>
          <cell r="F317">
            <v>11.53</v>
          </cell>
          <cell r="G317">
            <v>9</v>
          </cell>
        </row>
        <row r="318">
          <cell r="A318" t="str">
            <v>04.07.040</v>
          </cell>
          <cell r="B318" t="str">
            <v>Retirada de forro qualquer em placas ou tiras apoiadas</v>
          </cell>
          <cell r="C318" t="str">
            <v>M2</v>
          </cell>
          <cell r="E318">
            <v>6.18</v>
          </cell>
          <cell r="F318">
            <v>6.18</v>
          </cell>
          <cell r="G318">
            <v>9</v>
          </cell>
        </row>
        <row r="319">
          <cell r="A319" t="str">
            <v>04.07.060</v>
          </cell>
          <cell r="B319" t="str">
            <v>Retirada de sistema de fixação ou tarugamento de forro</v>
          </cell>
          <cell r="C319" t="str">
            <v>M2</v>
          </cell>
          <cell r="E319">
            <v>4.6399999999999997</v>
          </cell>
          <cell r="F319">
            <v>4.6399999999999997</v>
          </cell>
          <cell r="G319">
            <v>9</v>
          </cell>
        </row>
        <row r="320">
          <cell r="A320" t="str">
            <v>04.08</v>
          </cell>
          <cell r="B320" t="str">
            <v>Retirada de esquadria e elemento de madeira</v>
          </cell>
          <cell r="G320">
            <v>5</v>
          </cell>
        </row>
        <row r="321">
          <cell r="A321" t="str">
            <v>04.08.020</v>
          </cell>
          <cell r="B321" t="str">
            <v>Retirada de folha de esquadria em madeira</v>
          </cell>
          <cell r="C321" t="str">
            <v>UN</v>
          </cell>
          <cell r="E321">
            <v>20.6</v>
          </cell>
          <cell r="F321">
            <v>20.6</v>
          </cell>
          <cell r="G321">
            <v>9</v>
          </cell>
        </row>
        <row r="322">
          <cell r="A322" t="str">
            <v>04.08.040</v>
          </cell>
          <cell r="B322" t="str">
            <v>Retirada de guarnição, moldura e peças lineares em madeira, fixadas</v>
          </cell>
          <cell r="C322" t="str">
            <v>M</v>
          </cell>
          <cell r="E322">
            <v>1.58</v>
          </cell>
          <cell r="F322">
            <v>1.58</v>
          </cell>
          <cell r="G322">
            <v>9</v>
          </cell>
        </row>
        <row r="323">
          <cell r="A323" t="str">
            <v>04.08.060</v>
          </cell>
          <cell r="B323" t="str">
            <v>Retirada de batente com guarnição e peças lineares em madeira, chumbados</v>
          </cell>
          <cell r="C323" t="str">
            <v>M</v>
          </cell>
          <cell r="E323">
            <v>12.35</v>
          </cell>
          <cell r="F323">
            <v>12.35</v>
          </cell>
          <cell r="G323">
            <v>9</v>
          </cell>
        </row>
        <row r="324">
          <cell r="A324" t="str">
            <v>04.08.080</v>
          </cell>
          <cell r="B324" t="str">
            <v>Retirada de elemento em madeira e sistema de fixação tipo quadro, lousa, etc.</v>
          </cell>
          <cell r="C324" t="str">
            <v>M2</v>
          </cell>
          <cell r="E324">
            <v>5.57</v>
          </cell>
          <cell r="F324">
            <v>5.57</v>
          </cell>
          <cell r="G324">
            <v>9</v>
          </cell>
        </row>
        <row r="325">
          <cell r="A325" t="str">
            <v>04.08.100</v>
          </cell>
          <cell r="B325" t="str">
            <v>Retirada de armário em madeira ou metal</v>
          </cell>
          <cell r="C325" t="str">
            <v>M2</v>
          </cell>
          <cell r="E325">
            <v>18.53</v>
          </cell>
          <cell r="F325">
            <v>18.53</v>
          </cell>
          <cell r="G325">
            <v>9</v>
          </cell>
        </row>
        <row r="326">
          <cell r="A326" t="str">
            <v>04.09</v>
          </cell>
          <cell r="B326" t="str">
            <v>Retirada de esquadria e elementos metálicos</v>
          </cell>
          <cell r="G326">
            <v>5</v>
          </cell>
        </row>
        <row r="327">
          <cell r="A327" t="str">
            <v>04.09.020</v>
          </cell>
          <cell r="B327" t="str">
            <v>Retirada de esquadria metálica em geral</v>
          </cell>
          <cell r="C327" t="str">
            <v>M2</v>
          </cell>
          <cell r="E327">
            <v>28.83</v>
          </cell>
          <cell r="F327">
            <v>28.83</v>
          </cell>
          <cell r="G327">
            <v>9</v>
          </cell>
        </row>
        <row r="328">
          <cell r="A328" t="str">
            <v>04.09.040</v>
          </cell>
          <cell r="B328" t="str">
            <v>Retirada de folha de esquadria metálica</v>
          </cell>
          <cell r="C328" t="str">
            <v>UN</v>
          </cell>
          <cell r="E328">
            <v>24.04</v>
          </cell>
          <cell r="F328">
            <v>24.04</v>
          </cell>
          <cell r="G328">
            <v>9</v>
          </cell>
        </row>
        <row r="329">
          <cell r="A329" t="str">
            <v>04.09.060</v>
          </cell>
          <cell r="B329" t="str">
            <v>Retirada de batente, corrimão ou peças lineares metálicas, chumbados</v>
          </cell>
          <cell r="C329" t="str">
            <v>M</v>
          </cell>
          <cell r="E329">
            <v>9.89</v>
          </cell>
          <cell r="F329">
            <v>9.89</v>
          </cell>
          <cell r="G329">
            <v>9</v>
          </cell>
        </row>
        <row r="330">
          <cell r="A330" t="str">
            <v>04.09.080</v>
          </cell>
          <cell r="B330" t="str">
            <v>Retirada de batente, corrimão ou peças lineares metálicas, fixados</v>
          </cell>
          <cell r="C330" t="str">
            <v>M</v>
          </cell>
          <cell r="E330">
            <v>6.78</v>
          </cell>
          <cell r="F330">
            <v>6.78</v>
          </cell>
          <cell r="G330">
            <v>9</v>
          </cell>
        </row>
        <row r="331">
          <cell r="A331" t="str">
            <v>04.09.100</v>
          </cell>
          <cell r="B331" t="str">
            <v>Retirada de guarda-corpo ou gradil em geral</v>
          </cell>
          <cell r="C331" t="str">
            <v>M2</v>
          </cell>
          <cell r="E331">
            <v>28.83</v>
          </cell>
          <cell r="F331">
            <v>28.83</v>
          </cell>
          <cell r="G331">
            <v>9</v>
          </cell>
        </row>
        <row r="332">
          <cell r="A332" t="str">
            <v>04.09.120</v>
          </cell>
          <cell r="B332" t="str">
            <v>Retirada de escada de marinheiro com ou sem guarda-corpo</v>
          </cell>
          <cell r="C332" t="str">
            <v>M</v>
          </cell>
          <cell r="E332">
            <v>32.950000000000003</v>
          </cell>
          <cell r="F332">
            <v>32.950000000000003</v>
          </cell>
          <cell r="G332">
            <v>9</v>
          </cell>
        </row>
        <row r="333">
          <cell r="A333" t="str">
            <v>04.09.140</v>
          </cell>
          <cell r="B333" t="str">
            <v>Retirada de poste ou sistema de sustentação para alambrado ou fechamento</v>
          </cell>
          <cell r="C333" t="str">
            <v>UN</v>
          </cell>
          <cell r="E333">
            <v>24.14</v>
          </cell>
          <cell r="F333">
            <v>24.14</v>
          </cell>
          <cell r="G333">
            <v>9</v>
          </cell>
        </row>
        <row r="334">
          <cell r="A334" t="str">
            <v>04.09.160</v>
          </cell>
          <cell r="B334" t="str">
            <v>Retirada de entelamento metálico em geral</v>
          </cell>
          <cell r="C334" t="str">
            <v>M2</v>
          </cell>
          <cell r="E334">
            <v>3.92</v>
          </cell>
          <cell r="F334">
            <v>3.92</v>
          </cell>
          <cell r="G334">
            <v>9</v>
          </cell>
        </row>
        <row r="335">
          <cell r="A335" t="str">
            <v>04.10</v>
          </cell>
          <cell r="B335" t="str">
            <v>Retirada de ferragens e acessórios para esquadrias</v>
          </cell>
          <cell r="G335">
            <v>5</v>
          </cell>
        </row>
        <row r="336">
          <cell r="A336" t="str">
            <v>04.10.020</v>
          </cell>
          <cell r="B336" t="str">
            <v>Retirada de fechadura ou fecho de embutir</v>
          </cell>
          <cell r="C336" t="str">
            <v>UN</v>
          </cell>
          <cell r="E336">
            <v>11.31</v>
          </cell>
          <cell r="F336">
            <v>11.31</v>
          </cell>
          <cell r="G336">
            <v>9</v>
          </cell>
        </row>
        <row r="337">
          <cell r="A337" t="str">
            <v>04.10.040</v>
          </cell>
          <cell r="B337" t="str">
            <v>Retirada de fechadura ou fecho de sobrepor</v>
          </cell>
          <cell r="C337" t="str">
            <v>UN</v>
          </cell>
          <cell r="E337">
            <v>4.5199999999999996</v>
          </cell>
          <cell r="F337">
            <v>4.5199999999999996</v>
          </cell>
          <cell r="G337">
            <v>9</v>
          </cell>
        </row>
        <row r="338">
          <cell r="A338" t="str">
            <v>04.10.060</v>
          </cell>
          <cell r="B338" t="str">
            <v>Retirada de dobradiça</v>
          </cell>
          <cell r="C338" t="str">
            <v>UN</v>
          </cell>
          <cell r="E338">
            <v>2.2599999999999998</v>
          </cell>
          <cell r="F338">
            <v>2.2599999999999998</v>
          </cell>
          <cell r="G338">
            <v>9</v>
          </cell>
        </row>
        <row r="339">
          <cell r="A339" t="str">
            <v>04.10.080</v>
          </cell>
          <cell r="B339" t="str">
            <v>Retirada de peça ou acessório complementar em geral de esquadria</v>
          </cell>
          <cell r="C339" t="str">
            <v>UN</v>
          </cell>
          <cell r="E339">
            <v>17.690000000000001</v>
          </cell>
          <cell r="F339">
            <v>17.690000000000001</v>
          </cell>
          <cell r="G339">
            <v>9</v>
          </cell>
        </row>
        <row r="340">
          <cell r="A340" t="str">
            <v>04.11</v>
          </cell>
          <cell r="B340" t="str">
            <v>Retirada de aparelhos, metais sanitários e registro</v>
          </cell>
          <cell r="G340">
            <v>5</v>
          </cell>
        </row>
        <row r="341">
          <cell r="A341" t="str">
            <v>04.11.020</v>
          </cell>
          <cell r="B341" t="str">
            <v>Retirada de aparelho sanitário incluindo acessórios</v>
          </cell>
          <cell r="C341" t="str">
            <v>UN</v>
          </cell>
          <cell r="E341">
            <v>40.619999999999997</v>
          </cell>
          <cell r="F341">
            <v>40.619999999999997</v>
          </cell>
          <cell r="G341">
            <v>9</v>
          </cell>
        </row>
        <row r="342">
          <cell r="A342" t="str">
            <v>04.11.030</v>
          </cell>
          <cell r="B342" t="str">
            <v>Retirada de bancada incluindo pertences</v>
          </cell>
          <cell r="C342" t="str">
            <v>M2</v>
          </cell>
          <cell r="E342">
            <v>57.65</v>
          </cell>
          <cell r="F342">
            <v>57.65</v>
          </cell>
          <cell r="G342">
            <v>9</v>
          </cell>
        </row>
        <row r="343">
          <cell r="A343" t="str">
            <v>04.11.040</v>
          </cell>
          <cell r="B343" t="str">
            <v>Retirada de complemento sanitário chumbado</v>
          </cell>
          <cell r="C343" t="str">
            <v>UN</v>
          </cell>
          <cell r="E343">
            <v>13.57</v>
          </cell>
          <cell r="F343">
            <v>13.57</v>
          </cell>
          <cell r="G343">
            <v>9</v>
          </cell>
        </row>
        <row r="344">
          <cell r="A344" t="str">
            <v>04.11.060</v>
          </cell>
          <cell r="B344" t="str">
            <v>Retirada de complemento sanitário fixado ou de sobrepor</v>
          </cell>
          <cell r="C344" t="str">
            <v>UN</v>
          </cell>
          <cell r="E344">
            <v>5.65</v>
          </cell>
          <cell r="F344">
            <v>5.65</v>
          </cell>
          <cell r="G344">
            <v>9</v>
          </cell>
        </row>
        <row r="345">
          <cell r="A345" t="str">
            <v>04.11.080</v>
          </cell>
          <cell r="B345" t="str">
            <v>Retirada de registro ou válvula embutidos</v>
          </cell>
          <cell r="C345" t="str">
            <v>UN</v>
          </cell>
          <cell r="E345">
            <v>51.93</v>
          </cell>
          <cell r="F345">
            <v>51.93</v>
          </cell>
          <cell r="G345">
            <v>9</v>
          </cell>
        </row>
        <row r="346">
          <cell r="A346" t="str">
            <v>04.11.100</v>
          </cell>
          <cell r="B346" t="str">
            <v>Retirada de registro ou válvula aparentes</v>
          </cell>
          <cell r="C346" t="str">
            <v>UN</v>
          </cell>
          <cell r="E346">
            <v>29.79</v>
          </cell>
          <cell r="F346">
            <v>29.79</v>
          </cell>
          <cell r="G346">
            <v>9</v>
          </cell>
        </row>
        <row r="347">
          <cell r="A347" t="str">
            <v>04.11.110</v>
          </cell>
          <cell r="B347" t="str">
            <v>Retirada de purificador/bebedouro</v>
          </cell>
          <cell r="C347" t="str">
            <v>UN</v>
          </cell>
          <cell r="E347">
            <v>29.79</v>
          </cell>
          <cell r="F347">
            <v>29.79</v>
          </cell>
          <cell r="G347">
            <v>9</v>
          </cell>
        </row>
        <row r="348">
          <cell r="A348" t="str">
            <v>04.11.120</v>
          </cell>
          <cell r="B348" t="str">
            <v>Retirada de torneira ou chuveiro</v>
          </cell>
          <cell r="C348" t="str">
            <v>UN</v>
          </cell>
          <cell r="E348">
            <v>7.04</v>
          </cell>
          <cell r="F348">
            <v>7.04</v>
          </cell>
          <cell r="G348">
            <v>9</v>
          </cell>
        </row>
        <row r="349">
          <cell r="A349" t="str">
            <v>04.11.140</v>
          </cell>
          <cell r="B349" t="str">
            <v>Retirada de sifão ou metais sanitários diversos</v>
          </cell>
          <cell r="C349" t="str">
            <v>UN</v>
          </cell>
          <cell r="E349">
            <v>10.83</v>
          </cell>
          <cell r="F349">
            <v>10.83</v>
          </cell>
          <cell r="G349">
            <v>9</v>
          </cell>
        </row>
        <row r="350">
          <cell r="A350" t="str">
            <v>04.11.160</v>
          </cell>
          <cell r="B350" t="str">
            <v>Retirada de caixa de descarga de sobrepor ou acoplada</v>
          </cell>
          <cell r="C350" t="str">
            <v>UN</v>
          </cell>
          <cell r="E350">
            <v>20.58</v>
          </cell>
          <cell r="F350">
            <v>20.58</v>
          </cell>
          <cell r="G350">
            <v>9</v>
          </cell>
        </row>
        <row r="351">
          <cell r="A351" t="str">
            <v>04.12</v>
          </cell>
          <cell r="B351" t="str">
            <v>Retirada de aparelhos elétricos e hidráulicos</v>
          </cell>
          <cell r="G351">
            <v>5</v>
          </cell>
        </row>
        <row r="352">
          <cell r="A352" t="str">
            <v>04.12.020</v>
          </cell>
          <cell r="B352" t="str">
            <v>Retirada de conjunto motor-bomba</v>
          </cell>
          <cell r="C352" t="str">
            <v>UN</v>
          </cell>
          <cell r="E352">
            <v>86.27</v>
          </cell>
          <cell r="F352">
            <v>86.27</v>
          </cell>
          <cell r="G352">
            <v>9</v>
          </cell>
        </row>
        <row r="353">
          <cell r="A353" t="str">
            <v>04.12.040</v>
          </cell>
          <cell r="B353" t="str">
            <v>Retirada de motor de bomba de recalque</v>
          </cell>
          <cell r="C353" t="str">
            <v>UN</v>
          </cell>
          <cell r="E353">
            <v>68.48</v>
          </cell>
          <cell r="F353">
            <v>68.48</v>
          </cell>
          <cell r="G353">
            <v>9</v>
          </cell>
        </row>
        <row r="354">
          <cell r="A354" t="str">
            <v>04.13</v>
          </cell>
          <cell r="B354" t="str">
            <v>Retirada de impermeabilização e afins</v>
          </cell>
          <cell r="G354">
            <v>5</v>
          </cell>
        </row>
        <row r="355">
          <cell r="A355" t="str">
            <v>04.13.020</v>
          </cell>
          <cell r="B355" t="str">
            <v>Retirada de isolamento térmico com material monolítico</v>
          </cell>
          <cell r="C355" t="str">
            <v>M2</v>
          </cell>
          <cell r="E355">
            <v>5.57</v>
          </cell>
          <cell r="F355">
            <v>5.57</v>
          </cell>
          <cell r="G355">
            <v>9</v>
          </cell>
        </row>
        <row r="356">
          <cell r="A356" t="str">
            <v>04.13.060</v>
          </cell>
          <cell r="B356" t="str">
            <v>Retirada de isolamento térmico com material em panos</v>
          </cell>
          <cell r="C356" t="str">
            <v>M2</v>
          </cell>
          <cell r="E356">
            <v>0.93</v>
          </cell>
          <cell r="F356">
            <v>0.93</v>
          </cell>
          <cell r="G356">
            <v>9</v>
          </cell>
        </row>
        <row r="357">
          <cell r="A357" t="str">
            <v>04.14</v>
          </cell>
          <cell r="B357" t="str">
            <v>Retirada de vidro</v>
          </cell>
          <cell r="G357">
            <v>5</v>
          </cell>
        </row>
        <row r="358">
          <cell r="A358" t="str">
            <v>04.14.020</v>
          </cell>
          <cell r="B358" t="str">
            <v>Retirada de vidro ou espelho com raspagem da massa ou retirada de baguete</v>
          </cell>
          <cell r="C358" t="str">
            <v>M2</v>
          </cell>
          <cell r="E358">
            <v>13.54</v>
          </cell>
          <cell r="F358">
            <v>13.54</v>
          </cell>
          <cell r="G358">
            <v>9</v>
          </cell>
        </row>
        <row r="359">
          <cell r="A359" t="str">
            <v>04.14.040</v>
          </cell>
          <cell r="B359" t="str">
            <v>Retirada de esquadria em vidro</v>
          </cell>
          <cell r="C359" t="str">
            <v>M2</v>
          </cell>
          <cell r="E359">
            <v>41.18</v>
          </cell>
          <cell r="F359">
            <v>41.18</v>
          </cell>
          <cell r="G359">
            <v>9</v>
          </cell>
        </row>
        <row r="360">
          <cell r="A360" t="str">
            <v>04.17</v>
          </cell>
          <cell r="B360" t="str">
            <v>Retirada em instalação elétrica - letra A ate B</v>
          </cell>
          <cell r="G360">
            <v>5</v>
          </cell>
        </row>
        <row r="361">
          <cell r="A361" t="str">
            <v>04.17.020</v>
          </cell>
          <cell r="B361" t="str">
            <v>Remoção de aparelho de iluminação ou projetor fixo em teto, piso ou parede</v>
          </cell>
          <cell r="C361" t="str">
            <v>UN</v>
          </cell>
          <cell r="E361">
            <v>18.260000000000002</v>
          </cell>
          <cell r="F361">
            <v>18.260000000000002</v>
          </cell>
          <cell r="G361">
            <v>9</v>
          </cell>
        </row>
        <row r="362">
          <cell r="A362" t="str">
            <v>04.17.040</v>
          </cell>
          <cell r="B362" t="str">
            <v>Remoção de aparelho de iluminação ou projetor fixo em poste ou braço</v>
          </cell>
          <cell r="C362" t="str">
            <v>UN</v>
          </cell>
          <cell r="E362">
            <v>68.48</v>
          </cell>
          <cell r="F362">
            <v>68.48</v>
          </cell>
          <cell r="G362">
            <v>9</v>
          </cell>
        </row>
        <row r="363">
          <cell r="A363" t="str">
            <v>04.17.060</v>
          </cell>
          <cell r="B363" t="str">
            <v>Remoção de suporte tipo braquet</v>
          </cell>
          <cell r="C363" t="str">
            <v>UN</v>
          </cell>
          <cell r="E363">
            <v>22.83</v>
          </cell>
          <cell r="F363">
            <v>22.83</v>
          </cell>
          <cell r="G363">
            <v>9</v>
          </cell>
        </row>
        <row r="364">
          <cell r="A364" t="str">
            <v>04.17.080</v>
          </cell>
          <cell r="B364" t="str">
            <v>Remoção de barramento de cobre</v>
          </cell>
          <cell r="C364" t="str">
            <v>M</v>
          </cell>
          <cell r="E364">
            <v>18.260000000000002</v>
          </cell>
          <cell r="F364">
            <v>18.260000000000002</v>
          </cell>
          <cell r="G364">
            <v>9</v>
          </cell>
        </row>
        <row r="365">
          <cell r="A365" t="str">
            <v>04.17.100</v>
          </cell>
          <cell r="B365" t="str">
            <v>Remoção de base de disjuntor tipo QUIK-LAG</v>
          </cell>
          <cell r="C365" t="str">
            <v>UN</v>
          </cell>
          <cell r="E365">
            <v>6.85</v>
          </cell>
          <cell r="F365">
            <v>6.85</v>
          </cell>
          <cell r="G365">
            <v>9</v>
          </cell>
        </row>
        <row r="366">
          <cell r="A366" t="str">
            <v>04.17.120</v>
          </cell>
          <cell r="B366" t="str">
            <v>Remoção de base de fusível tipo Diazed</v>
          </cell>
          <cell r="C366" t="str">
            <v>UN</v>
          </cell>
          <cell r="E366">
            <v>6.85</v>
          </cell>
          <cell r="F366">
            <v>6.85</v>
          </cell>
          <cell r="G366">
            <v>9</v>
          </cell>
        </row>
        <row r="367">
          <cell r="A367" t="str">
            <v>04.17.140</v>
          </cell>
          <cell r="B367" t="str">
            <v>Remoção de base e haste de para-raios</v>
          </cell>
          <cell r="C367" t="str">
            <v>UN</v>
          </cell>
          <cell r="E367">
            <v>45.65</v>
          </cell>
          <cell r="F367">
            <v>45.65</v>
          </cell>
          <cell r="G367">
            <v>9</v>
          </cell>
        </row>
        <row r="368">
          <cell r="A368" t="str">
            <v>04.17.160</v>
          </cell>
          <cell r="B368" t="str">
            <v>Remoção de base ou chave para fusível NH tipo tripolar</v>
          </cell>
          <cell r="C368" t="str">
            <v>UN</v>
          </cell>
          <cell r="E368">
            <v>22.83</v>
          </cell>
          <cell r="F368">
            <v>22.83</v>
          </cell>
          <cell r="G368">
            <v>9</v>
          </cell>
        </row>
        <row r="369">
          <cell r="A369" t="str">
            <v>04.17.180</v>
          </cell>
          <cell r="B369" t="str">
            <v>Remoção de base ou chave para fusível NH tipo unipolar</v>
          </cell>
          <cell r="C369" t="str">
            <v>UN</v>
          </cell>
          <cell r="E369">
            <v>20.55</v>
          </cell>
          <cell r="F369">
            <v>20.55</v>
          </cell>
          <cell r="G369">
            <v>9</v>
          </cell>
        </row>
        <row r="370">
          <cell r="A370" t="str">
            <v>04.17.200</v>
          </cell>
          <cell r="B370" t="str">
            <v>Remoção de braçadeira para passagem de cordoalha</v>
          </cell>
          <cell r="C370" t="str">
            <v>UN</v>
          </cell>
          <cell r="E370">
            <v>18.260000000000002</v>
          </cell>
          <cell r="F370">
            <v>18.260000000000002</v>
          </cell>
          <cell r="G370">
            <v>9</v>
          </cell>
        </row>
        <row r="371">
          <cell r="A371" t="str">
            <v>04.17.220</v>
          </cell>
          <cell r="B371" t="str">
            <v>Remoção de bucha de passagem interna ou externa</v>
          </cell>
          <cell r="C371" t="str">
            <v>UN</v>
          </cell>
          <cell r="E371">
            <v>18.260000000000002</v>
          </cell>
          <cell r="F371">
            <v>18.260000000000002</v>
          </cell>
          <cell r="G371">
            <v>9</v>
          </cell>
        </row>
        <row r="372">
          <cell r="A372" t="str">
            <v>04.17.240</v>
          </cell>
          <cell r="B372" t="str">
            <v>Remoção de bucha de passagem para neutro</v>
          </cell>
          <cell r="C372" t="str">
            <v>UN</v>
          </cell>
          <cell r="E372">
            <v>13.69</v>
          </cell>
          <cell r="F372">
            <v>13.69</v>
          </cell>
          <cell r="G372">
            <v>9</v>
          </cell>
        </row>
        <row r="373">
          <cell r="A373" t="str">
            <v>04.18</v>
          </cell>
          <cell r="B373" t="str">
            <v>Retirada em instalação elétrica - letra C</v>
          </cell>
          <cell r="G373">
            <v>5</v>
          </cell>
        </row>
        <row r="374">
          <cell r="A374" t="str">
            <v>04.18.020</v>
          </cell>
          <cell r="B374" t="str">
            <v>Remoção de cabeçote em rede de telefonia</v>
          </cell>
          <cell r="C374" t="str">
            <v>UN</v>
          </cell>
          <cell r="E374">
            <v>11.41</v>
          </cell>
          <cell r="F374">
            <v>11.41</v>
          </cell>
          <cell r="G374">
            <v>9</v>
          </cell>
        </row>
        <row r="375">
          <cell r="A375" t="str">
            <v>04.18.040</v>
          </cell>
          <cell r="B375" t="str">
            <v>Remoção de cabo de aço e esticadores de para-raios</v>
          </cell>
          <cell r="C375" t="str">
            <v>M</v>
          </cell>
          <cell r="E375">
            <v>15.98</v>
          </cell>
          <cell r="F375">
            <v>15.98</v>
          </cell>
          <cell r="G375">
            <v>9</v>
          </cell>
        </row>
        <row r="376">
          <cell r="A376" t="str">
            <v>04.18.060</v>
          </cell>
          <cell r="B376" t="str">
            <v>Remoção de caixa de entrada de energia padrão medição indireta completa</v>
          </cell>
          <cell r="C376" t="str">
            <v>UN</v>
          </cell>
          <cell r="E376">
            <v>228.25</v>
          </cell>
          <cell r="F376">
            <v>228.25</v>
          </cell>
          <cell r="G376">
            <v>9</v>
          </cell>
        </row>
        <row r="377">
          <cell r="A377" t="str">
            <v>04.18.070</v>
          </cell>
          <cell r="B377" t="str">
            <v>Remoção de caixa de entrada de energia padrão residencial completa</v>
          </cell>
          <cell r="C377" t="str">
            <v>UN</v>
          </cell>
          <cell r="E377">
            <v>182.6</v>
          </cell>
          <cell r="F377">
            <v>182.6</v>
          </cell>
          <cell r="G377">
            <v>9</v>
          </cell>
        </row>
        <row r="378">
          <cell r="A378" t="str">
            <v>04.18.080</v>
          </cell>
          <cell r="B378" t="str">
            <v>Remoção de caixa de entrada telefônica completa</v>
          </cell>
          <cell r="C378" t="str">
            <v>UN</v>
          </cell>
          <cell r="E378">
            <v>91.3</v>
          </cell>
          <cell r="F378">
            <v>91.3</v>
          </cell>
          <cell r="G378">
            <v>9</v>
          </cell>
        </row>
        <row r="379">
          <cell r="A379" t="str">
            <v>04.18.090</v>
          </cell>
          <cell r="B379" t="str">
            <v>Remoção de caixa de medição padrão completa</v>
          </cell>
          <cell r="C379" t="str">
            <v>UN</v>
          </cell>
          <cell r="E379">
            <v>50.68</v>
          </cell>
          <cell r="F379">
            <v>50.68</v>
          </cell>
          <cell r="G379">
            <v>9</v>
          </cell>
        </row>
        <row r="380">
          <cell r="A380" t="str">
            <v>04.18.120</v>
          </cell>
          <cell r="B380" t="str">
            <v>Remoção de caixa estampada</v>
          </cell>
          <cell r="C380" t="str">
            <v>UN</v>
          </cell>
          <cell r="E380">
            <v>6.77</v>
          </cell>
          <cell r="F380">
            <v>6.77</v>
          </cell>
          <cell r="G380">
            <v>9</v>
          </cell>
        </row>
        <row r="381">
          <cell r="A381" t="str">
            <v>04.18.130</v>
          </cell>
          <cell r="B381" t="str">
            <v>Remoção de caixa para fusível ou tomada instalada em perfilado</v>
          </cell>
          <cell r="C381" t="str">
            <v>UN</v>
          </cell>
          <cell r="E381">
            <v>8.1199999999999992</v>
          </cell>
          <cell r="F381">
            <v>8.1199999999999992</v>
          </cell>
          <cell r="G381">
            <v>9</v>
          </cell>
        </row>
        <row r="382">
          <cell r="A382" t="str">
            <v>04.18.140</v>
          </cell>
          <cell r="B382" t="str">
            <v>Remoção de caixa para transformador de corrente</v>
          </cell>
          <cell r="C382" t="str">
            <v>UN</v>
          </cell>
          <cell r="E382">
            <v>50.68</v>
          </cell>
          <cell r="F382">
            <v>50.68</v>
          </cell>
          <cell r="G382">
            <v>9</v>
          </cell>
        </row>
        <row r="383">
          <cell r="A383" t="str">
            <v>04.18.180</v>
          </cell>
          <cell r="B383" t="str">
            <v>Remoção de cantoneira metálica</v>
          </cell>
          <cell r="C383" t="str">
            <v>M</v>
          </cell>
          <cell r="E383">
            <v>11.41</v>
          </cell>
          <cell r="F383">
            <v>11.41</v>
          </cell>
          <cell r="G383">
            <v>9</v>
          </cell>
        </row>
        <row r="384">
          <cell r="A384" t="str">
            <v>04.18.200</v>
          </cell>
          <cell r="B384" t="str">
            <v>Remoção de captor de para-raios tipo Franklin</v>
          </cell>
          <cell r="C384" t="str">
            <v>UN</v>
          </cell>
          <cell r="E384">
            <v>22.83</v>
          </cell>
          <cell r="F384">
            <v>22.83</v>
          </cell>
          <cell r="G384">
            <v>9</v>
          </cell>
        </row>
        <row r="385">
          <cell r="A385" t="str">
            <v>04.18.220</v>
          </cell>
          <cell r="B385" t="str">
            <v>Remoção de chapa de ferro para bucha de passagem</v>
          </cell>
          <cell r="C385" t="str">
            <v>UN</v>
          </cell>
          <cell r="E385">
            <v>18.260000000000002</v>
          </cell>
          <cell r="F385">
            <v>18.260000000000002</v>
          </cell>
          <cell r="G385">
            <v>9</v>
          </cell>
        </row>
        <row r="386">
          <cell r="A386" t="str">
            <v>04.18.240</v>
          </cell>
          <cell r="B386" t="str">
            <v>Remoção de chave automática da boia</v>
          </cell>
          <cell r="C386" t="str">
            <v>UN</v>
          </cell>
          <cell r="E386">
            <v>27.39</v>
          </cell>
          <cell r="F386">
            <v>27.39</v>
          </cell>
          <cell r="G386">
            <v>9</v>
          </cell>
        </row>
        <row r="387">
          <cell r="A387" t="str">
            <v>04.18.250</v>
          </cell>
          <cell r="B387" t="str">
            <v>Remoção de chave base de mármore ou ardósia</v>
          </cell>
          <cell r="C387" t="str">
            <v>UN</v>
          </cell>
          <cell r="E387">
            <v>22.83</v>
          </cell>
          <cell r="F387">
            <v>22.83</v>
          </cell>
          <cell r="G387">
            <v>9</v>
          </cell>
        </row>
        <row r="388">
          <cell r="A388" t="str">
            <v>04.18.260</v>
          </cell>
          <cell r="B388" t="str">
            <v>Remoção de chave de ação rápida comando frontal montado em painel</v>
          </cell>
          <cell r="C388" t="str">
            <v>UN</v>
          </cell>
          <cell r="E388">
            <v>45.65</v>
          </cell>
          <cell r="F388">
            <v>45.65</v>
          </cell>
          <cell r="G388">
            <v>9</v>
          </cell>
        </row>
        <row r="389">
          <cell r="A389" t="str">
            <v>04.18.270</v>
          </cell>
          <cell r="B389" t="str">
            <v>Remoção de chave fusível indicadora tipo Matheus</v>
          </cell>
          <cell r="C389" t="str">
            <v>UN</v>
          </cell>
          <cell r="E389">
            <v>68.48</v>
          </cell>
          <cell r="F389">
            <v>68.48</v>
          </cell>
          <cell r="G389">
            <v>9</v>
          </cell>
        </row>
        <row r="390">
          <cell r="A390" t="str">
            <v>04.18.280</v>
          </cell>
          <cell r="B390" t="str">
            <v>Remoção de chave seccionadora tripolar seca mecanismo de manobra frontal</v>
          </cell>
          <cell r="C390" t="str">
            <v>UN</v>
          </cell>
          <cell r="E390">
            <v>128.44</v>
          </cell>
          <cell r="F390">
            <v>128.44</v>
          </cell>
          <cell r="G390">
            <v>9</v>
          </cell>
        </row>
        <row r="391">
          <cell r="A391" t="str">
            <v>04.18.290</v>
          </cell>
          <cell r="B391" t="str">
            <v>Remoção de chave tipo Pacco rotativo</v>
          </cell>
          <cell r="C391" t="str">
            <v>UN</v>
          </cell>
          <cell r="E391">
            <v>34.24</v>
          </cell>
          <cell r="F391">
            <v>34.24</v>
          </cell>
          <cell r="G391">
            <v>9</v>
          </cell>
        </row>
        <row r="392">
          <cell r="A392" t="str">
            <v>04.18.320</v>
          </cell>
          <cell r="B392" t="str">
            <v>Remoção de cinta de fixação de eletroduto ou sela para cruzeta em poste</v>
          </cell>
          <cell r="C392" t="str">
            <v>UN</v>
          </cell>
          <cell r="E392">
            <v>9.2899999999999991</v>
          </cell>
          <cell r="F392">
            <v>9.2899999999999991</v>
          </cell>
          <cell r="G392">
            <v>9</v>
          </cell>
        </row>
        <row r="393">
          <cell r="A393" t="str">
            <v>04.18.340</v>
          </cell>
          <cell r="B393" t="str">
            <v>Remoção de condulete</v>
          </cell>
          <cell r="C393" t="str">
            <v>UN</v>
          </cell>
          <cell r="E393">
            <v>18.18</v>
          </cell>
          <cell r="F393">
            <v>18.18</v>
          </cell>
          <cell r="G393">
            <v>9</v>
          </cell>
        </row>
        <row r="394">
          <cell r="A394" t="str">
            <v>04.18.360</v>
          </cell>
          <cell r="B394" t="str">
            <v>Remoção de condutor aparente diâmetro externo acima de 6,5 mm</v>
          </cell>
          <cell r="C394" t="str">
            <v>M</v>
          </cell>
          <cell r="E394">
            <v>5.48</v>
          </cell>
          <cell r="F394">
            <v>5.48</v>
          </cell>
          <cell r="G394">
            <v>9</v>
          </cell>
        </row>
        <row r="395">
          <cell r="A395" t="str">
            <v>04.18.370</v>
          </cell>
          <cell r="B395" t="str">
            <v>Remoção de condutor aparente diâmetro externo até 6,5 mm</v>
          </cell>
          <cell r="C395" t="str">
            <v>M</v>
          </cell>
          <cell r="E395">
            <v>2.73</v>
          </cell>
          <cell r="F395">
            <v>2.73</v>
          </cell>
          <cell r="G395">
            <v>9</v>
          </cell>
        </row>
        <row r="396">
          <cell r="A396" t="str">
            <v>04.18.380</v>
          </cell>
          <cell r="B396" t="str">
            <v>Remoção de condutor embutido diâmetro externo acima de 6,5 mm</v>
          </cell>
          <cell r="C396" t="str">
            <v>M</v>
          </cell>
          <cell r="E396">
            <v>4.57</v>
          </cell>
          <cell r="F396">
            <v>4.57</v>
          </cell>
          <cell r="G396">
            <v>9</v>
          </cell>
        </row>
        <row r="397">
          <cell r="A397" t="str">
            <v>04.18.390</v>
          </cell>
          <cell r="B397" t="str">
            <v>Remoção de condutor embutido diâmetro externo até 6,5 mm</v>
          </cell>
          <cell r="C397" t="str">
            <v>M</v>
          </cell>
          <cell r="E397">
            <v>2.2799999999999998</v>
          </cell>
          <cell r="F397">
            <v>2.2799999999999998</v>
          </cell>
          <cell r="G397">
            <v>9</v>
          </cell>
        </row>
        <row r="398">
          <cell r="A398" t="str">
            <v>04.18.400</v>
          </cell>
          <cell r="B398" t="str">
            <v>Remoção de condutor especial</v>
          </cell>
          <cell r="C398" t="str">
            <v>M</v>
          </cell>
          <cell r="E398">
            <v>32.11</v>
          </cell>
          <cell r="F398">
            <v>32.11</v>
          </cell>
          <cell r="G398">
            <v>9</v>
          </cell>
        </row>
        <row r="399">
          <cell r="A399" t="str">
            <v>04.18.410</v>
          </cell>
          <cell r="B399" t="str">
            <v>Remoção de cordoalha ou cabo de cobre nu</v>
          </cell>
          <cell r="C399" t="str">
            <v>M</v>
          </cell>
          <cell r="E399">
            <v>9.1300000000000008</v>
          </cell>
          <cell r="F399">
            <v>9.1300000000000008</v>
          </cell>
          <cell r="G399">
            <v>9</v>
          </cell>
        </row>
        <row r="400">
          <cell r="A400" t="str">
            <v>04.18.420</v>
          </cell>
          <cell r="B400" t="str">
            <v>Remoção de contator magnético para comando de bomba</v>
          </cell>
          <cell r="C400" t="str">
            <v>UN</v>
          </cell>
          <cell r="E400">
            <v>45.65</v>
          </cell>
          <cell r="F400">
            <v>45.65</v>
          </cell>
          <cell r="G400">
            <v>9</v>
          </cell>
        </row>
        <row r="401">
          <cell r="A401" t="str">
            <v>04.18.440</v>
          </cell>
          <cell r="B401" t="str">
            <v>Remoção de corrente para pendentes</v>
          </cell>
          <cell r="C401" t="str">
            <v>UN</v>
          </cell>
          <cell r="E401">
            <v>9.1300000000000008</v>
          </cell>
          <cell r="F401">
            <v>9.1300000000000008</v>
          </cell>
          <cell r="G401">
            <v>9</v>
          </cell>
        </row>
        <row r="402">
          <cell r="A402" t="str">
            <v>04.18.460</v>
          </cell>
          <cell r="B402" t="str">
            <v>Remoção de cruzeta de ferro para fixação de projetores</v>
          </cell>
          <cell r="C402" t="str">
            <v>UN</v>
          </cell>
          <cell r="E402">
            <v>68.48</v>
          </cell>
          <cell r="F402">
            <v>68.48</v>
          </cell>
          <cell r="G402">
            <v>9</v>
          </cell>
        </row>
        <row r="403">
          <cell r="A403" t="str">
            <v>04.18.470</v>
          </cell>
          <cell r="B403" t="str">
            <v>Remoção de cruzeta de madeira</v>
          </cell>
          <cell r="C403" t="str">
            <v>UN</v>
          </cell>
          <cell r="E403">
            <v>96.33</v>
          </cell>
          <cell r="F403">
            <v>96.33</v>
          </cell>
          <cell r="G403">
            <v>9</v>
          </cell>
        </row>
        <row r="404">
          <cell r="A404" t="str">
            <v>04.19</v>
          </cell>
          <cell r="B404" t="str">
            <v>Retirada em instalação elétrica - letra D ate I</v>
          </cell>
          <cell r="G404">
            <v>5</v>
          </cell>
        </row>
        <row r="405">
          <cell r="A405" t="str">
            <v>04.19.020</v>
          </cell>
          <cell r="B405" t="str">
            <v>Remoção de disjuntor de volume normal ou reduzido</v>
          </cell>
          <cell r="C405" t="str">
            <v>UN</v>
          </cell>
          <cell r="E405">
            <v>187.52</v>
          </cell>
          <cell r="F405">
            <v>187.52</v>
          </cell>
          <cell r="G405">
            <v>9</v>
          </cell>
        </row>
        <row r="406">
          <cell r="A406" t="str">
            <v>04.19.030</v>
          </cell>
          <cell r="B406" t="str">
            <v>Remoção de disjuntor a seco aberto tripolar, 600 V de 800 A</v>
          </cell>
          <cell r="C406" t="str">
            <v>UN</v>
          </cell>
          <cell r="E406">
            <v>45.65</v>
          </cell>
          <cell r="F406">
            <v>45.65</v>
          </cell>
          <cell r="G406">
            <v>9</v>
          </cell>
        </row>
        <row r="407">
          <cell r="A407" t="str">
            <v>04.19.060</v>
          </cell>
          <cell r="B407" t="str">
            <v>Remoção de disjuntor termomagnético</v>
          </cell>
          <cell r="C407" t="str">
            <v>UN</v>
          </cell>
          <cell r="E407">
            <v>11.41</v>
          </cell>
          <cell r="F407">
            <v>11.41</v>
          </cell>
          <cell r="G407">
            <v>9</v>
          </cell>
        </row>
        <row r="408">
          <cell r="A408" t="str">
            <v>04.19.080</v>
          </cell>
          <cell r="B408" t="str">
            <v>Remoção de fundo de quadro de distribuição ou caixa de passagem</v>
          </cell>
          <cell r="C408" t="str">
            <v>M2</v>
          </cell>
          <cell r="E408">
            <v>45.65</v>
          </cell>
          <cell r="F408">
            <v>45.65</v>
          </cell>
          <cell r="G408">
            <v>9</v>
          </cell>
        </row>
        <row r="409">
          <cell r="A409" t="str">
            <v>04.19.100</v>
          </cell>
          <cell r="B409" t="str">
            <v>Remoção de gancho de sustentação de luminária em perfilado</v>
          </cell>
          <cell r="C409" t="str">
            <v>UN</v>
          </cell>
          <cell r="E409">
            <v>9.1300000000000008</v>
          </cell>
          <cell r="F409">
            <v>9.1300000000000008</v>
          </cell>
          <cell r="G409">
            <v>9</v>
          </cell>
        </row>
        <row r="410">
          <cell r="A410" t="str">
            <v>04.19.120</v>
          </cell>
          <cell r="B410" t="str">
            <v>Remoção de interruptores, tomadas, botão de campainha ou cigarra</v>
          </cell>
          <cell r="C410" t="str">
            <v>UN</v>
          </cell>
          <cell r="E410">
            <v>18.260000000000002</v>
          </cell>
          <cell r="F410">
            <v>18.260000000000002</v>
          </cell>
          <cell r="G410">
            <v>9</v>
          </cell>
        </row>
        <row r="411">
          <cell r="A411" t="str">
            <v>04.19.140</v>
          </cell>
          <cell r="B411" t="str">
            <v>Remoção de isolador tipo castanha e gancho de sustentação</v>
          </cell>
          <cell r="C411" t="str">
            <v>UN</v>
          </cell>
          <cell r="E411">
            <v>4.57</v>
          </cell>
          <cell r="F411">
            <v>4.57</v>
          </cell>
          <cell r="G411">
            <v>9</v>
          </cell>
        </row>
        <row r="412">
          <cell r="A412" t="str">
            <v>04.19.160</v>
          </cell>
          <cell r="B412" t="str">
            <v>Remoção de isolador tipo disco completo e gancho de suspensão</v>
          </cell>
          <cell r="C412" t="str">
            <v>UN</v>
          </cell>
          <cell r="E412">
            <v>6.85</v>
          </cell>
          <cell r="F412">
            <v>6.85</v>
          </cell>
          <cell r="G412">
            <v>9</v>
          </cell>
        </row>
        <row r="413">
          <cell r="A413" t="str">
            <v>04.19.180</v>
          </cell>
          <cell r="B413" t="str">
            <v>Remoção de isolador tipo pino, inclusive o pino</v>
          </cell>
          <cell r="C413" t="str">
            <v>UN</v>
          </cell>
          <cell r="E413">
            <v>11.41</v>
          </cell>
          <cell r="F413">
            <v>11.41</v>
          </cell>
          <cell r="G413">
            <v>9</v>
          </cell>
        </row>
        <row r="414">
          <cell r="A414" t="str">
            <v>04.19.190</v>
          </cell>
          <cell r="B414" t="str">
            <v>Remoção de isolador galvanizado uso geral</v>
          </cell>
          <cell r="C414" t="str">
            <v>UN</v>
          </cell>
          <cell r="E414">
            <v>11.41</v>
          </cell>
          <cell r="F414">
            <v>11.41</v>
          </cell>
          <cell r="G414">
            <v>9</v>
          </cell>
        </row>
        <row r="415">
          <cell r="A415" t="str">
            <v>04.20</v>
          </cell>
          <cell r="B415" t="str">
            <v>Retirada em instalação elétrica - letra J ate N</v>
          </cell>
          <cell r="G415">
            <v>5</v>
          </cell>
        </row>
        <row r="416">
          <cell r="A416" t="str">
            <v>04.20.020</v>
          </cell>
          <cell r="B416" t="str">
            <v>Remoção de janela de ventilação, iluminação ou ventilação e iluminação padrão</v>
          </cell>
          <cell r="C416" t="str">
            <v>UN</v>
          </cell>
          <cell r="E416">
            <v>32.11</v>
          </cell>
          <cell r="F416">
            <v>32.11</v>
          </cell>
          <cell r="G416">
            <v>9</v>
          </cell>
        </row>
        <row r="417">
          <cell r="A417" t="str">
            <v>04.20.040</v>
          </cell>
          <cell r="B417" t="str">
            <v>Remoção de lâmpada</v>
          </cell>
          <cell r="C417" t="str">
            <v>UN</v>
          </cell>
          <cell r="E417">
            <v>3.71</v>
          </cell>
          <cell r="F417">
            <v>3.71</v>
          </cell>
          <cell r="G417">
            <v>9</v>
          </cell>
        </row>
        <row r="418">
          <cell r="A418" t="str">
            <v>04.20.060</v>
          </cell>
          <cell r="B418" t="str">
            <v>Remoção de luz de obstáculo</v>
          </cell>
          <cell r="C418" t="str">
            <v>UN</v>
          </cell>
          <cell r="E418">
            <v>45.65</v>
          </cell>
          <cell r="F418">
            <v>45.65</v>
          </cell>
          <cell r="G418">
            <v>9</v>
          </cell>
        </row>
        <row r="419">
          <cell r="A419" t="str">
            <v>04.20.080</v>
          </cell>
          <cell r="B419" t="str">
            <v>Remoção de manopla de comando de disjuntor</v>
          </cell>
          <cell r="C419" t="str">
            <v>UN</v>
          </cell>
          <cell r="E419">
            <v>22.83</v>
          </cell>
          <cell r="F419">
            <v>22.83</v>
          </cell>
          <cell r="G419">
            <v>9</v>
          </cell>
        </row>
        <row r="420">
          <cell r="A420" t="str">
            <v>04.20.100</v>
          </cell>
          <cell r="B420" t="str">
            <v>Remoção de mão francesa</v>
          </cell>
          <cell r="C420" t="str">
            <v>UN</v>
          </cell>
          <cell r="E420">
            <v>18.57</v>
          </cell>
          <cell r="F420">
            <v>18.57</v>
          </cell>
          <cell r="G420">
            <v>9</v>
          </cell>
        </row>
        <row r="421">
          <cell r="A421" t="str">
            <v>04.20.120</v>
          </cell>
          <cell r="B421" t="str">
            <v>Remoção de terminal modular (mufla) tripolar ou unipolar</v>
          </cell>
          <cell r="C421" t="str">
            <v>UN</v>
          </cell>
          <cell r="E421">
            <v>64.22</v>
          </cell>
          <cell r="F421">
            <v>64.22</v>
          </cell>
          <cell r="G421">
            <v>9</v>
          </cell>
        </row>
        <row r="422">
          <cell r="A422" t="str">
            <v>04.21</v>
          </cell>
          <cell r="B422" t="str">
            <v>Retirada em instalação elétrica - letra O ate S</v>
          </cell>
          <cell r="G422">
            <v>5</v>
          </cell>
        </row>
        <row r="423">
          <cell r="A423" t="str">
            <v>04.21.020</v>
          </cell>
          <cell r="B423" t="str">
            <v>Remoção de óleo de disjuntor ou transformador</v>
          </cell>
          <cell r="C423" t="str">
            <v>L</v>
          </cell>
          <cell r="E423">
            <v>0.74</v>
          </cell>
          <cell r="F423">
            <v>0.74</v>
          </cell>
          <cell r="G423">
            <v>9</v>
          </cell>
        </row>
        <row r="424">
          <cell r="A424" t="str">
            <v>04.21.040</v>
          </cell>
          <cell r="B424" t="str">
            <v>Remoção de pára-raios tipo cristal-valve em cabine primária</v>
          </cell>
          <cell r="C424" t="str">
            <v>UN</v>
          </cell>
          <cell r="E424">
            <v>68.48</v>
          </cell>
          <cell r="F424">
            <v>68.48</v>
          </cell>
          <cell r="G424">
            <v>9</v>
          </cell>
        </row>
        <row r="425">
          <cell r="A425" t="str">
            <v>04.21.050</v>
          </cell>
          <cell r="B425" t="str">
            <v>Remoção de pára-raios tipo cristal-valve em poste singelo ou estaleiro</v>
          </cell>
          <cell r="C425" t="str">
            <v>UN</v>
          </cell>
          <cell r="E425">
            <v>91.3</v>
          </cell>
          <cell r="F425">
            <v>91.3</v>
          </cell>
          <cell r="G425">
            <v>9</v>
          </cell>
        </row>
        <row r="426">
          <cell r="A426" t="str">
            <v>04.21.060</v>
          </cell>
          <cell r="B426" t="str">
            <v>Remoção de perfilado</v>
          </cell>
          <cell r="C426" t="str">
            <v>M</v>
          </cell>
          <cell r="E426">
            <v>18.260000000000002</v>
          </cell>
          <cell r="F426">
            <v>18.260000000000002</v>
          </cell>
          <cell r="G426">
            <v>9</v>
          </cell>
        </row>
        <row r="427">
          <cell r="A427" t="str">
            <v>04.21.100</v>
          </cell>
          <cell r="B427" t="str">
            <v>Remoção de porta de quadro ou painel</v>
          </cell>
          <cell r="C427" t="str">
            <v>M2</v>
          </cell>
          <cell r="E427">
            <v>45.65</v>
          </cell>
          <cell r="F427">
            <v>45.65</v>
          </cell>
          <cell r="G427">
            <v>9</v>
          </cell>
        </row>
        <row r="428">
          <cell r="A428" t="str">
            <v>04.21.130</v>
          </cell>
          <cell r="B428" t="str">
            <v>Remoção de poste de concreto</v>
          </cell>
          <cell r="C428" t="str">
            <v>UN</v>
          </cell>
          <cell r="D428">
            <v>132.44</v>
          </cell>
          <cell r="E428">
            <v>128.44</v>
          </cell>
          <cell r="F428">
            <v>260.88</v>
          </cell>
          <cell r="G428">
            <v>9</v>
          </cell>
        </row>
        <row r="429">
          <cell r="A429" t="str">
            <v>04.21.140</v>
          </cell>
          <cell r="B429" t="str">
            <v>Remoção de poste metálico</v>
          </cell>
          <cell r="C429" t="str">
            <v>UN</v>
          </cell>
          <cell r="D429">
            <v>132.44</v>
          </cell>
          <cell r="E429">
            <v>128.44</v>
          </cell>
          <cell r="F429">
            <v>260.88</v>
          </cell>
          <cell r="G429">
            <v>9</v>
          </cell>
        </row>
        <row r="430">
          <cell r="A430" t="str">
            <v>04.21.150</v>
          </cell>
          <cell r="B430" t="str">
            <v>Remoção de poste de madeira</v>
          </cell>
          <cell r="C430" t="str">
            <v>UN</v>
          </cell>
          <cell r="E430">
            <v>143.84</v>
          </cell>
          <cell r="F430">
            <v>143.84</v>
          </cell>
          <cell r="G430">
            <v>9</v>
          </cell>
        </row>
        <row r="431">
          <cell r="A431" t="str">
            <v>04.21.160</v>
          </cell>
          <cell r="B431" t="str">
            <v>Remoção de quadro de distribuição, chamada ou caixa de passagem</v>
          </cell>
          <cell r="C431" t="str">
            <v>M2</v>
          </cell>
          <cell r="E431">
            <v>91.3</v>
          </cell>
          <cell r="F431">
            <v>91.3</v>
          </cell>
          <cell r="G431">
            <v>9</v>
          </cell>
        </row>
        <row r="432">
          <cell r="A432" t="str">
            <v>04.21.200</v>
          </cell>
          <cell r="B432" t="str">
            <v>Remoção de reator para lâmpada</v>
          </cell>
          <cell r="C432" t="str">
            <v>UN</v>
          </cell>
          <cell r="E432">
            <v>16.059999999999999</v>
          </cell>
          <cell r="F432">
            <v>16.059999999999999</v>
          </cell>
          <cell r="G432">
            <v>9</v>
          </cell>
        </row>
        <row r="433">
          <cell r="A433" t="str">
            <v>04.21.210</v>
          </cell>
          <cell r="B433" t="str">
            <v>Remoção de reator para lâmpada fixo em poste</v>
          </cell>
          <cell r="C433" t="str">
            <v>UN</v>
          </cell>
          <cell r="E433">
            <v>91.3</v>
          </cell>
          <cell r="F433">
            <v>91.3</v>
          </cell>
          <cell r="G433">
            <v>9</v>
          </cell>
        </row>
        <row r="434">
          <cell r="A434" t="str">
            <v>04.21.240</v>
          </cell>
          <cell r="B434" t="str">
            <v>Remoção de relé</v>
          </cell>
          <cell r="C434" t="str">
            <v>UN</v>
          </cell>
          <cell r="E434">
            <v>21.66</v>
          </cell>
          <cell r="F434">
            <v>21.66</v>
          </cell>
          <cell r="G434">
            <v>9</v>
          </cell>
        </row>
        <row r="435">
          <cell r="A435" t="str">
            <v>04.21.260</v>
          </cell>
          <cell r="B435" t="str">
            <v>Remoção de roldana</v>
          </cell>
          <cell r="C435" t="str">
            <v>UN</v>
          </cell>
          <cell r="E435">
            <v>3.71</v>
          </cell>
          <cell r="F435">
            <v>3.71</v>
          </cell>
          <cell r="G435">
            <v>9</v>
          </cell>
        </row>
        <row r="436">
          <cell r="A436" t="str">
            <v>04.21.280</v>
          </cell>
          <cell r="B436" t="str">
            <v>Remoção de soquete</v>
          </cell>
          <cell r="C436" t="str">
            <v>UN</v>
          </cell>
          <cell r="E436">
            <v>3.71</v>
          </cell>
          <cell r="F436">
            <v>3.71</v>
          </cell>
          <cell r="G436">
            <v>9</v>
          </cell>
        </row>
        <row r="437">
          <cell r="A437" t="str">
            <v>04.21.300</v>
          </cell>
          <cell r="B437" t="str">
            <v>Remoção de suporte de transformador em poste singelo ou estaleiro</v>
          </cell>
          <cell r="C437" t="str">
            <v>UN</v>
          </cell>
          <cell r="E437">
            <v>29.71</v>
          </cell>
          <cell r="F437">
            <v>29.71</v>
          </cell>
          <cell r="G437">
            <v>9</v>
          </cell>
        </row>
        <row r="438">
          <cell r="A438" t="str">
            <v>04.22</v>
          </cell>
          <cell r="B438" t="str">
            <v>Retirada em instalação elétrica - letra T ate o final</v>
          </cell>
          <cell r="G438">
            <v>5</v>
          </cell>
        </row>
        <row r="439">
          <cell r="A439" t="str">
            <v>04.22.020</v>
          </cell>
          <cell r="B439" t="str">
            <v>Remoção de terminal ou conector para cabos</v>
          </cell>
          <cell r="C439" t="str">
            <v>UN</v>
          </cell>
          <cell r="E439">
            <v>4.6399999999999997</v>
          </cell>
          <cell r="F439">
            <v>4.6399999999999997</v>
          </cell>
          <cell r="G439">
            <v>9</v>
          </cell>
        </row>
        <row r="440">
          <cell r="A440" t="str">
            <v>04.22.040</v>
          </cell>
          <cell r="B440" t="str">
            <v>Remoção de transformador de potência em cabine primária</v>
          </cell>
          <cell r="C440" t="str">
            <v>UN</v>
          </cell>
          <cell r="E440">
            <v>315.95999999999998</v>
          </cell>
          <cell r="F440">
            <v>315.95999999999998</v>
          </cell>
          <cell r="G440">
            <v>9</v>
          </cell>
        </row>
        <row r="441">
          <cell r="A441" t="str">
            <v>04.22.050</v>
          </cell>
          <cell r="B441" t="str">
            <v>Remoção de transformador de potencial completo (pequeno)</v>
          </cell>
          <cell r="C441" t="str">
            <v>UN</v>
          </cell>
          <cell r="E441">
            <v>29.67</v>
          </cell>
          <cell r="F441">
            <v>29.67</v>
          </cell>
          <cell r="G441">
            <v>9</v>
          </cell>
        </row>
        <row r="442">
          <cell r="A442" t="str">
            <v>04.22.060</v>
          </cell>
          <cell r="B442" t="str">
            <v>Remoção de transformador de potência trifásico até 225 kVA, a óleo, em poste singelo</v>
          </cell>
          <cell r="C442" t="str">
            <v>UN</v>
          </cell>
          <cell r="D442">
            <v>264.87</v>
          </cell>
          <cell r="E442">
            <v>365.2</v>
          </cell>
          <cell r="F442">
            <v>630.07000000000005</v>
          </cell>
          <cell r="G442">
            <v>9</v>
          </cell>
        </row>
        <row r="443">
          <cell r="A443" t="str">
            <v>04.22.100</v>
          </cell>
          <cell r="B443" t="str">
            <v>Remoção de tubulação elétrica aparente com diâmetro externo acima de 50 mm</v>
          </cell>
          <cell r="C443" t="str">
            <v>M</v>
          </cell>
          <cell r="E443">
            <v>22.83</v>
          </cell>
          <cell r="F443">
            <v>22.83</v>
          </cell>
          <cell r="G443">
            <v>9</v>
          </cell>
        </row>
        <row r="444">
          <cell r="A444" t="str">
            <v>04.22.110</v>
          </cell>
          <cell r="B444" t="str">
            <v>Remoção de tubulação elétrica aparente com diâmetro externo até 50 mm</v>
          </cell>
          <cell r="C444" t="str">
            <v>M</v>
          </cell>
          <cell r="E444">
            <v>11.41</v>
          </cell>
          <cell r="F444">
            <v>11.41</v>
          </cell>
          <cell r="G444">
            <v>9</v>
          </cell>
        </row>
        <row r="445">
          <cell r="A445" t="str">
            <v>04.22.120</v>
          </cell>
          <cell r="B445" t="str">
            <v>Remoção de tubulação elétrica embutida com diâmetro externo acima de 50 mm</v>
          </cell>
          <cell r="C445" t="str">
            <v>M</v>
          </cell>
          <cell r="E445">
            <v>45.65</v>
          </cell>
          <cell r="F445">
            <v>45.65</v>
          </cell>
          <cell r="G445">
            <v>9</v>
          </cell>
        </row>
        <row r="446">
          <cell r="A446" t="str">
            <v>04.22.130</v>
          </cell>
          <cell r="B446" t="str">
            <v>Remoção de tubulação elétrica embutida com diâmetro externo até 50 mm</v>
          </cell>
          <cell r="C446" t="str">
            <v>M</v>
          </cell>
          <cell r="E446">
            <v>22.83</v>
          </cell>
          <cell r="F446">
            <v>22.83</v>
          </cell>
          <cell r="G446">
            <v>9</v>
          </cell>
        </row>
        <row r="447">
          <cell r="A447" t="str">
            <v>04.22.200</v>
          </cell>
          <cell r="B447" t="str">
            <v>Remoção de vergalhão</v>
          </cell>
          <cell r="C447" t="str">
            <v>M</v>
          </cell>
          <cell r="E447">
            <v>9.1300000000000008</v>
          </cell>
          <cell r="F447">
            <v>9.1300000000000008</v>
          </cell>
          <cell r="G447">
            <v>9</v>
          </cell>
        </row>
        <row r="448">
          <cell r="A448" t="str">
            <v>04.30</v>
          </cell>
          <cell r="B448" t="str">
            <v>Retirada em instalação hidráulica</v>
          </cell>
          <cell r="G448">
            <v>5</v>
          </cell>
        </row>
        <row r="449">
          <cell r="A449" t="str">
            <v>04.30.020</v>
          </cell>
          <cell r="B449" t="str">
            <v>Remoção de calha ou rufo</v>
          </cell>
          <cell r="C449" t="str">
            <v>M</v>
          </cell>
          <cell r="E449">
            <v>4.2699999999999996</v>
          </cell>
          <cell r="F449">
            <v>4.2699999999999996</v>
          </cell>
          <cell r="G449">
            <v>9</v>
          </cell>
        </row>
        <row r="450">
          <cell r="A450" t="str">
            <v>04.30.040</v>
          </cell>
          <cell r="B450" t="str">
            <v>Remoção de condutor aparente</v>
          </cell>
          <cell r="C450" t="str">
            <v>M</v>
          </cell>
          <cell r="E450">
            <v>2.79</v>
          </cell>
          <cell r="F450">
            <v>2.79</v>
          </cell>
          <cell r="G450">
            <v>9</v>
          </cell>
        </row>
        <row r="451">
          <cell r="A451" t="str">
            <v>04.30.060</v>
          </cell>
          <cell r="B451" t="str">
            <v>Remoção de tubulação hidráulica em geral, incluindo conexões, caixas e ralos</v>
          </cell>
          <cell r="C451" t="str">
            <v>M</v>
          </cell>
          <cell r="E451">
            <v>7.43</v>
          </cell>
          <cell r="F451">
            <v>7.43</v>
          </cell>
          <cell r="G451">
            <v>9</v>
          </cell>
        </row>
        <row r="452">
          <cell r="A452" t="str">
            <v>04.30.080</v>
          </cell>
          <cell r="B452" t="str">
            <v>Remoção de hidrante de parede completo</v>
          </cell>
          <cell r="C452" t="str">
            <v>UN</v>
          </cell>
          <cell r="E452">
            <v>81.239999999999995</v>
          </cell>
          <cell r="F452">
            <v>81.239999999999995</v>
          </cell>
          <cell r="G452">
            <v>9</v>
          </cell>
        </row>
        <row r="453">
          <cell r="A453" t="str">
            <v>04.30.100</v>
          </cell>
          <cell r="B453" t="str">
            <v>Remoção de reservatório em fibrocimento até 1000 litros</v>
          </cell>
          <cell r="C453" t="str">
            <v>UN</v>
          </cell>
          <cell r="E453">
            <v>136.94999999999999</v>
          </cell>
          <cell r="F453">
            <v>136.94999999999999</v>
          </cell>
          <cell r="G453">
            <v>9</v>
          </cell>
        </row>
        <row r="454">
          <cell r="A454" t="str">
            <v>04.31</v>
          </cell>
          <cell r="B454" t="str">
            <v>Retirada em instalação de combate a incêndio</v>
          </cell>
          <cell r="G454">
            <v>5</v>
          </cell>
        </row>
        <row r="455">
          <cell r="A455" t="str">
            <v>04.31.010</v>
          </cell>
          <cell r="B455" t="str">
            <v>Retirada de bico de sprinkler</v>
          </cell>
          <cell r="C455" t="str">
            <v>UN</v>
          </cell>
          <cell r="E455">
            <v>12.85</v>
          </cell>
          <cell r="F455">
            <v>12.85</v>
          </cell>
          <cell r="G455">
            <v>9</v>
          </cell>
        </row>
        <row r="456">
          <cell r="A456" t="str">
            <v>04.35</v>
          </cell>
          <cell r="B456" t="str">
            <v>Retirada de sistema e equipamento de conforto mecânico</v>
          </cell>
          <cell r="G456">
            <v>5</v>
          </cell>
        </row>
        <row r="457">
          <cell r="A457" t="str">
            <v>04.35.050</v>
          </cell>
          <cell r="B457" t="str">
            <v>Retirada de aparelho de ar condicionado portátil</v>
          </cell>
          <cell r="C457" t="str">
            <v>UN</v>
          </cell>
          <cell r="E457">
            <v>20.7</v>
          </cell>
          <cell r="F457">
            <v>20.7</v>
          </cell>
          <cell r="G457">
            <v>9</v>
          </cell>
        </row>
        <row r="458">
          <cell r="A458" t="str">
            <v>04.40</v>
          </cell>
          <cell r="B458" t="str">
            <v>Retirada diversa de pecas pre-moldadas</v>
          </cell>
          <cell r="G458">
            <v>5</v>
          </cell>
        </row>
        <row r="459">
          <cell r="A459" t="str">
            <v>04.40.010</v>
          </cell>
          <cell r="B459" t="str">
            <v>Retirada manual de guia pré-moldada, inclusive limpeza, carregamento, transporte até 1 quilômetro e descarregamento</v>
          </cell>
          <cell r="C459" t="str">
            <v>M</v>
          </cell>
          <cell r="D459">
            <v>0.91</v>
          </cell>
          <cell r="E459">
            <v>7.43</v>
          </cell>
          <cell r="F459">
            <v>8.34</v>
          </cell>
          <cell r="G459">
            <v>9</v>
          </cell>
        </row>
        <row r="460">
          <cell r="A460" t="str">
            <v>04.40.020</v>
          </cell>
          <cell r="B460" t="str">
            <v>Retirada de soleira ou peitoril em geral</v>
          </cell>
          <cell r="C460" t="str">
            <v>M</v>
          </cell>
          <cell r="E460">
            <v>3.71</v>
          </cell>
          <cell r="F460">
            <v>3.71</v>
          </cell>
          <cell r="G460">
            <v>9</v>
          </cell>
        </row>
        <row r="461">
          <cell r="A461" t="str">
            <v>04.40.030</v>
          </cell>
          <cell r="B461" t="str">
            <v>Retirada manual de guia pré-moldada, inclusive limpeza e empilhamento</v>
          </cell>
          <cell r="C461" t="str">
            <v>M</v>
          </cell>
          <cell r="E461">
            <v>7.43</v>
          </cell>
          <cell r="F461">
            <v>7.43</v>
          </cell>
          <cell r="G461">
            <v>9</v>
          </cell>
        </row>
        <row r="462">
          <cell r="A462" t="str">
            <v>04.40.050</v>
          </cell>
          <cell r="B462" t="str">
            <v>Retirada manual de paralelepípedo ou lajota de concreto, inclusive limpeza, carregamento, transporte até 1 quilômetro e descarregamento</v>
          </cell>
          <cell r="C462" t="str">
            <v>M2</v>
          </cell>
          <cell r="D462">
            <v>7.25</v>
          </cell>
          <cell r="E462">
            <v>11.14</v>
          </cell>
          <cell r="F462">
            <v>18.39</v>
          </cell>
          <cell r="G462">
            <v>9</v>
          </cell>
        </row>
        <row r="463">
          <cell r="A463" t="str">
            <v>04.40.070</v>
          </cell>
          <cell r="B463" t="str">
            <v>Retirada manual de paralelepípedo ou lajota de concreto, inclusive limpeza e empilhamento</v>
          </cell>
          <cell r="C463" t="str">
            <v>M2</v>
          </cell>
          <cell r="E463">
            <v>11.14</v>
          </cell>
          <cell r="F463">
            <v>11.14</v>
          </cell>
          <cell r="G463">
            <v>9</v>
          </cell>
        </row>
        <row r="464">
          <cell r="A464" t="str">
            <v>04.41</v>
          </cell>
          <cell r="B464" t="str">
            <v>Retirada de dispositivos viários</v>
          </cell>
          <cell r="G464">
            <v>5</v>
          </cell>
        </row>
        <row r="465">
          <cell r="A465" t="str">
            <v>04.41.001</v>
          </cell>
          <cell r="B465" t="str">
            <v>Retirada de placa de solo</v>
          </cell>
          <cell r="C465" t="str">
            <v>M2</v>
          </cell>
          <cell r="D465">
            <v>44.23</v>
          </cell>
          <cell r="E465">
            <v>16.47</v>
          </cell>
          <cell r="F465">
            <v>60.7</v>
          </cell>
          <cell r="G465">
            <v>9</v>
          </cell>
        </row>
        <row r="466">
          <cell r="A466" t="str">
            <v>05</v>
          </cell>
          <cell r="B466" t="str">
            <v>TRANSPORTE E MOVIMENTACAO, DENTRO E FORA DA OBRA</v>
          </cell>
          <cell r="G466">
            <v>2</v>
          </cell>
        </row>
        <row r="467">
          <cell r="A467" t="str">
            <v>05.04</v>
          </cell>
          <cell r="B467" t="str">
            <v>Transporte de material solto</v>
          </cell>
          <cell r="G467">
            <v>5</v>
          </cell>
        </row>
        <row r="468">
          <cell r="A468" t="str">
            <v>05.04.060</v>
          </cell>
          <cell r="B468" t="str">
            <v>Transporte manual horizontal e/ou vertical de entulho até o local de despejo - ensacado</v>
          </cell>
          <cell r="C468" t="str">
            <v>M3</v>
          </cell>
          <cell r="D468">
            <v>30.33</v>
          </cell>
          <cell r="E468">
            <v>100.28</v>
          </cell>
          <cell r="F468">
            <v>130.61000000000001</v>
          </cell>
          <cell r="G468">
            <v>9</v>
          </cell>
        </row>
        <row r="469">
          <cell r="A469" t="str">
            <v>05.07</v>
          </cell>
          <cell r="B469" t="str">
            <v>Transporte comercial, carreteiro e aluguel</v>
          </cell>
          <cell r="G469">
            <v>5</v>
          </cell>
        </row>
        <row r="470">
          <cell r="A470" t="str">
            <v>05.07.040</v>
          </cell>
          <cell r="B470" t="str">
            <v>Remoção de entulho separado de obra com caçamba metálica - terra, alvenaria, concreto, argamassa, madeira, papel, plástico ou metal</v>
          </cell>
          <cell r="C470" t="str">
            <v>M3</v>
          </cell>
          <cell r="D470">
            <v>95.63</v>
          </cell>
          <cell r="E470">
            <v>11.14</v>
          </cell>
          <cell r="F470">
            <v>106.77</v>
          </cell>
          <cell r="G470">
            <v>9</v>
          </cell>
        </row>
        <row r="471">
          <cell r="A471" t="str">
            <v>05.07.050</v>
          </cell>
          <cell r="B471" t="str">
            <v>Remoção de entulho de obra com caçamba metálica - material volumoso e misturado por alvenaria, terra, madeira, papel, plástico e metal</v>
          </cell>
          <cell r="C471" t="str">
            <v>M3</v>
          </cell>
          <cell r="D471">
            <v>107</v>
          </cell>
          <cell r="E471">
            <v>11.14</v>
          </cell>
          <cell r="F471">
            <v>118.14</v>
          </cell>
          <cell r="G471">
            <v>9</v>
          </cell>
        </row>
        <row r="472">
          <cell r="A472" t="str">
            <v>05.07.060</v>
          </cell>
          <cell r="B472" t="str">
            <v>Remoção de entulho de obra com caçamba metálica - material rejeitado e misturado por vegetação, isopor, manta asfáltica e lã de vidro</v>
          </cell>
          <cell r="C472" t="str">
            <v>M3</v>
          </cell>
          <cell r="D472">
            <v>114.54</v>
          </cell>
          <cell r="E472">
            <v>11.14</v>
          </cell>
          <cell r="F472">
            <v>125.68</v>
          </cell>
          <cell r="G472">
            <v>9</v>
          </cell>
        </row>
        <row r="473">
          <cell r="A473" t="str">
            <v>05.07.070</v>
          </cell>
          <cell r="B473" t="str">
            <v>Remoção de entulho de obra com caçamba metálica - gesso e/ou drywall</v>
          </cell>
          <cell r="C473" t="str">
            <v>M3</v>
          </cell>
          <cell r="D473">
            <v>110.18</v>
          </cell>
          <cell r="E473">
            <v>11.14</v>
          </cell>
          <cell r="F473">
            <v>121.32</v>
          </cell>
          <cell r="G473">
            <v>9</v>
          </cell>
        </row>
        <row r="474">
          <cell r="A474" t="str">
            <v>05.07.100</v>
          </cell>
          <cell r="B474" t="str">
            <v>Transporte de resíduo sólido em aterro - telhas cimento amianto Classe D</v>
          </cell>
          <cell r="C474" t="str">
            <v>T</v>
          </cell>
          <cell r="D474">
            <v>251.83</v>
          </cell>
          <cell r="E474">
            <v>0.93</v>
          </cell>
          <cell r="F474">
            <v>252.76</v>
          </cell>
          <cell r="G474">
            <v>9</v>
          </cell>
        </row>
        <row r="475">
          <cell r="A475" t="str">
            <v>05.08</v>
          </cell>
          <cell r="B475" t="str">
            <v>Transporte mecanizado de material solto</v>
          </cell>
          <cell r="G475">
            <v>5</v>
          </cell>
        </row>
        <row r="476">
          <cell r="A476" t="str">
            <v>05.08.060</v>
          </cell>
          <cell r="B476" t="str">
            <v>Transporte de entulho, para distâncias superiores ao 3° km até o 5° km</v>
          </cell>
          <cell r="C476" t="str">
            <v>M3</v>
          </cell>
          <cell r="D476">
            <v>21.78</v>
          </cell>
          <cell r="F476">
            <v>21.78</v>
          </cell>
          <cell r="G476">
            <v>9</v>
          </cell>
        </row>
        <row r="477">
          <cell r="A477" t="str">
            <v>05.08.080</v>
          </cell>
          <cell r="B477" t="str">
            <v>Transporte de entulho, para distâncias superiores ao 5° km até o 10° km</v>
          </cell>
          <cell r="C477" t="str">
            <v>M3</v>
          </cell>
          <cell r="D477">
            <v>40.83</v>
          </cell>
          <cell r="F477">
            <v>40.83</v>
          </cell>
          <cell r="G477">
            <v>9</v>
          </cell>
        </row>
        <row r="478">
          <cell r="A478" t="str">
            <v>05.08.100</v>
          </cell>
          <cell r="B478" t="str">
            <v>Transporte de entulho, para distâncias superiores ao 10° km até o 15° km</v>
          </cell>
          <cell r="C478" t="str">
            <v>M3</v>
          </cell>
          <cell r="D478">
            <v>50.71</v>
          </cell>
          <cell r="F478">
            <v>50.71</v>
          </cell>
          <cell r="G478">
            <v>9</v>
          </cell>
        </row>
        <row r="479">
          <cell r="A479" t="str">
            <v>05.08.120</v>
          </cell>
          <cell r="B479" t="str">
            <v>Transporte de entulho, para distâncias superiores ao 15° km até o 20° km</v>
          </cell>
          <cell r="C479" t="str">
            <v>M3</v>
          </cell>
          <cell r="D479">
            <v>57.67</v>
          </cell>
          <cell r="F479">
            <v>57.67</v>
          </cell>
          <cell r="G479">
            <v>9</v>
          </cell>
        </row>
        <row r="480">
          <cell r="A480" t="str">
            <v>05.08.140</v>
          </cell>
          <cell r="B480" t="str">
            <v>Transporte de entulho, para distâncias superiores ao 20° km</v>
          </cell>
          <cell r="C480" t="str">
            <v>M3XKM</v>
          </cell>
          <cell r="D480">
            <v>2.88</v>
          </cell>
          <cell r="F480">
            <v>2.88</v>
          </cell>
          <cell r="G480">
            <v>9</v>
          </cell>
        </row>
        <row r="481">
          <cell r="A481" t="str">
            <v>05.08.220</v>
          </cell>
          <cell r="B481" t="str">
            <v>Carregamento mecanizado de entulho fragmentado, com caminhão à disposição dentro da obra, até o raio de 1 km</v>
          </cell>
          <cell r="C481" t="str">
            <v>M3</v>
          </cell>
          <cell r="D481">
            <v>18.149999999999999</v>
          </cell>
          <cell r="F481">
            <v>18.149999999999999</v>
          </cell>
          <cell r="G481">
            <v>9</v>
          </cell>
        </row>
        <row r="482">
          <cell r="A482" t="str">
            <v>05.09</v>
          </cell>
          <cell r="B482" t="str">
            <v>Taxas de recolhimento</v>
          </cell>
          <cell r="G482">
            <v>5</v>
          </cell>
        </row>
        <row r="483">
          <cell r="A483" t="str">
            <v>05.09.006</v>
          </cell>
          <cell r="B483" t="str">
            <v>Taxa de destinação de resíduo sólido em aterro, tipo inerte</v>
          </cell>
          <cell r="C483" t="str">
            <v>T</v>
          </cell>
          <cell r="D483">
            <v>39.17</v>
          </cell>
          <cell r="F483">
            <v>39.17</v>
          </cell>
          <cell r="G483">
            <v>9</v>
          </cell>
        </row>
        <row r="484">
          <cell r="A484" t="str">
            <v>05.09.007</v>
          </cell>
          <cell r="B484" t="str">
            <v>Taxa de destinação de resíduo sólido em aterro, tipo solo/terra</v>
          </cell>
          <cell r="C484" t="str">
            <v>M3</v>
          </cell>
          <cell r="D484">
            <v>29.99</v>
          </cell>
          <cell r="F484">
            <v>29.99</v>
          </cell>
          <cell r="G484">
            <v>9</v>
          </cell>
        </row>
        <row r="485">
          <cell r="A485" t="str">
            <v>05.09.008</v>
          </cell>
          <cell r="B485" t="str">
            <v>Taxa de destinação de resíduo sólido em aterro - telhas cimento amianto</v>
          </cell>
          <cell r="C485" t="str">
            <v>T</v>
          </cell>
          <cell r="D485">
            <v>766.44</v>
          </cell>
          <cell r="F485">
            <v>766.44</v>
          </cell>
          <cell r="G485">
            <v>9</v>
          </cell>
        </row>
        <row r="486">
          <cell r="A486" t="str">
            <v>05.10</v>
          </cell>
          <cell r="B486" t="str">
            <v>Transporte mecanizado de solo</v>
          </cell>
          <cell r="G486">
            <v>5</v>
          </cell>
        </row>
        <row r="487">
          <cell r="A487" t="str">
            <v>05.10.010</v>
          </cell>
          <cell r="B487" t="str">
            <v>Carregamento mecanizado de solo de 1ª e 2ª categoria</v>
          </cell>
          <cell r="C487" t="str">
            <v>M3</v>
          </cell>
          <cell r="D487">
            <v>6.28</v>
          </cell>
          <cell r="F487">
            <v>6.28</v>
          </cell>
          <cell r="G487">
            <v>9</v>
          </cell>
        </row>
        <row r="488">
          <cell r="A488" t="str">
            <v>05.10.020</v>
          </cell>
          <cell r="B488" t="str">
            <v>Transporte de solo de 1ª e 2ª categoria por caminhão até o 2° km</v>
          </cell>
          <cell r="C488" t="str">
            <v>M3</v>
          </cell>
          <cell r="D488">
            <v>8.58</v>
          </cell>
          <cell r="F488">
            <v>8.58</v>
          </cell>
          <cell r="G488">
            <v>9</v>
          </cell>
        </row>
        <row r="489">
          <cell r="A489" t="str">
            <v>05.10.021</v>
          </cell>
          <cell r="B489" t="str">
            <v>Transporte de solo de 1ª e 2ª categoria por caminhão para distâncias superiores ao 2° km até o 3° km</v>
          </cell>
          <cell r="C489" t="str">
            <v>M3</v>
          </cell>
          <cell r="D489">
            <v>12.8</v>
          </cell>
          <cell r="F489">
            <v>12.8</v>
          </cell>
          <cell r="G489">
            <v>9</v>
          </cell>
        </row>
        <row r="490">
          <cell r="A490" t="str">
            <v>05.10.022</v>
          </cell>
          <cell r="B490" t="str">
            <v>Transporte de solo de 1ª e 2ª categoria por caminhão para distâncias superiores ao 3° km até o 5° km</v>
          </cell>
          <cell r="C490" t="str">
            <v>M3</v>
          </cell>
          <cell r="D490">
            <v>14.15</v>
          </cell>
          <cell r="F490">
            <v>14.15</v>
          </cell>
          <cell r="G490">
            <v>9</v>
          </cell>
        </row>
        <row r="491">
          <cell r="A491" t="str">
            <v>05.10.023</v>
          </cell>
          <cell r="B491" t="str">
            <v>Transporte de solo de 1ª e 2ª categoria por caminhão para distâncias superiores ao 5° km até o 10° km</v>
          </cell>
          <cell r="C491" t="str">
            <v>M3</v>
          </cell>
          <cell r="D491">
            <v>18.920000000000002</v>
          </cell>
          <cell r="F491">
            <v>18.920000000000002</v>
          </cell>
          <cell r="G491">
            <v>9</v>
          </cell>
        </row>
        <row r="492">
          <cell r="A492" t="str">
            <v>05.10.024</v>
          </cell>
          <cell r="B492" t="str">
            <v>Transporte de solo de 1ª e 2ª categoria por caminhão para distâncias superiores ao 10° km até o 15° km</v>
          </cell>
          <cell r="C492" t="str">
            <v>M3</v>
          </cell>
          <cell r="D492">
            <v>28.34</v>
          </cell>
          <cell r="F492">
            <v>28.34</v>
          </cell>
          <cell r="G492">
            <v>9</v>
          </cell>
        </row>
        <row r="493">
          <cell r="A493" t="str">
            <v>05.10.025</v>
          </cell>
          <cell r="B493" t="str">
            <v>Transporte de solo de 1ª e 2ª categoria por caminhão para distâncias superiores ao 15° km até o 20° km</v>
          </cell>
          <cell r="C493" t="str">
            <v>M3</v>
          </cell>
          <cell r="D493">
            <v>37.75</v>
          </cell>
          <cell r="F493">
            <v>37.75</v>
          </cell>
          <cell r="G493">
            <v>9</v>
          </cell>
        </row>
        <row r="494">
          <cell r="A494" t="str">
            <v>05.10.026</v>
          </cell>
          <cell r="B494" t="str">
            <v>Transporte de solo de 1ª e 2ª categoria por caminhão para distâncias superiores ao 20° km</v>
          </cell>
          <cell r="C494" t="str">
            <v>M3XKM</v>
          </cell>
          <cell r="D494">
            <v>1.82</v>
          </cell>
          <cell r="F494">
            <v>1.82</v>
          </cell>
          <cell r="G494">
            <v>9</v>
          </cell>
        </row>
        <row r="495">
          <cell r="A495" t="str">
            <v>05.10.030</v>
          </cell>
          <cell r="B495" t="str">
            <v>Transporte de solo brejoso por caminhão até o 2° km</v>
          </cell>
          <cell r="C495" t="str">
            <v>M3</v>
          </cell>
          <cell r="D495">
            <v>14.75</v>
          </cell>
          <cell r="F495">
            <v>14.75</v>
          </cell>
          <cell r="G495">
            <v>9</v>
          </cell>
        </row>
        <row r="496">
          <cell r="A496" t="str">
            <v>05.10.031</v>
          </cell>
          <cell r="B496" t="str">
            <v>Transporte de solo brejoso por caminhão para distâncias superiores ao 2° km até o 3° km</v>
          </cell>
          <cell r="C496" t="str">
            <v>M3</v>
          </cell>
          <cell r="D496">
            <v>20.350000000000001</v>
          </cell>
          <cell r="F496">
            <v>20.350000000000001</v>
          </cell>
          <cell r="G496">
            <v>9</v>
          </cell>
        </row>
        <row r="497">
          <cell r="A497" t="str">
            <v>05.10.032</v>
          </cell>
          <cell r="B497" t="str">
            <v>Transporte de solo brejoso por caminhão para distâncias superiores ao 3° km até o 5° km</v>
          </cell>
          <cell r="C497" t="str">
            <v>M3</v>
          </cell>
          <cell r="D497">
            <v>21.24</v>
          </cell>
          <cell r="F497">
            <v>21.24</v>
          </cell>
          <cell r="G497">
            <v>9</v>
          </cell>
        </row>
        <row r="498">
          <cell r="A498" t="str">
            <v>05.10.033</v>
          </cell>
          <cell r="B498" t="str">
            <v>Transporte de solo brejoso por caminhão para distâncias superiores ao 5° km até o 10° km</v>
          </cell>
          <cell r="C498" t="str">
            <v>M3</v>
          </cell>
          <cell r="D498">
            <v>27.14</v>
          </cell>
          <cell r="F498">
            <v>27.14</v>
          </cell>
          <cell r="G498">
            <v>9</v>
          </cell>
        </row>
        <row r="499">
          <cell r="A499" t="str">
            <v>05.10.034</v>
          </cell>
          <cell r="B499" t="str">
            <v>Transporte de solo brejoso por caminhão para distâncias superiores ao 10° km até o 15° km</v>
          </cell>
          <cell r="C499" t="str">
            <v>M3</v>
          </cell>
          <cell r="D499">
            <v>40.69</v>
          </cell>
          <cell r="F499">
            <v>40.69</v>
          </cell>
          <cell r="G499">
            <v>9</v>
          </cell>
        </row>
        <row r="500">
          <cell r="A500" t="str">
            <v>05.10.035</v>
          </cell>
          <cell r="B500" t="str">
            <v>Transporte de solo brejoso por caminhão para distâncias superiores ao 15° km até o 20° km</v>
          </cell>
          <cell r="C500" t="str">
            <v>M3</v>
          </cell>
          <cell r="D500">
            <v>54.24</v>
          </cell>
          <cell r="F500">
            <v>54.24</v>
          </cell>
          <cell r="G500">
            <v>9</v>
          </cell>
        </row>
        <row r="501">
          <cell r="A501" t="str">
            <v>05.10.036</v>
          </cell>
          <cell r="B501" t="str">
            <v>Transporte de solo brejoso por caminhão para distâncias superiores ao 20° km</v>
          </cell>
          <cell r="C501" t="str">
            <v>M3XKM</v>
          </cell>
          <cell r="D501">
            <v>2.63</v>
          </cell>
          <cell r="F501">
            <v>2.63</v>
          </cell>
          <cell r="G501">
            <v>9</v>
          </cell>
        </row>
        <row r="502">
          <cell r="A502" t="str">
            <v>06</v>
          </cell>
          <cell r="B502" t="str">
            <v>SERVICO EM SOLO E ROCHA, MANUAL</v>
          </cell>
          <cell r="G502">
            <v>2</v>
          </cell>
        </row>
        <row r="503">
          <cell r="A503" t="str">
            <v>06.01</v>
          </cell>
          <cell r="B503" t="str">
            <v>Escavação manual em campo aberto de solo, exceto rocha</v>
          </cell>
          <cell r="G503">
            <v>5</v>
          </cell>
        </row>
        <row r="504">
          <cell r="A504" t="str">
            <v>06.01.020</v>
          </cell>
          <cell r="B504" t="str">
            <v>Escavação manual em solo de 1ª e 2ª categoria em campo aberto</v>
          </cell>
          <cell r="C504" t="str">
            <v>M3</v>
          </cell>
          <cell r="E504">
            <v>46.43</v>
          </cell>
          <cell r="F504">
            <v>46.43</v>
          </cell>
          <cell r="G504">
            <v>9</v>
          </cell>
        </row>
        <row r="505">
          <cell r="A505" t="str">
            <v>06.01.040</v>
          </cell>
          <cell r="B505" t="str">
            <v>Escavação manual em solo brejoso em campo aberto</v>
          </cell>
          <cell r="C505" t="str">
            <v>M3</v>
          </cell>
          <cell r="E505">
            <v>57.94</v>
          </cell>
          <cell r="F505">
            <v>57.94</v>
          </cell>
          <cell r="G505">
            <v>9</v>
          </cell>
        </row>
        <row r="506">
          <cell r="A506" t="str">
            <v>06.02</v>
          </cell>
          <cell r="B506" t="str">
            <v>Escavação manual em valas e buracos de solo, exceto rocha</v>
          </cell>
          <cell r="G506">
            <v>5</v>
          </cell>
        </row>
        <row r="507">
          <cell r="A507" t="str">
            <v>06.02.020</v>
          </cell>
          <cell r="B507" t="str">
            <v>Escavação manual em solo de 1ª e 2ª categoria em vala ou cava até 1,5 m</v>
          </cell>
          <cell r="C507" t="str">
            <v>M3</v>
          </cell>
          <cell r="E507">
            <v>55.71</v>
          </cell>
          <cell r="F507">
            <v>55.71</v>
          </cell>
          <cell r="G507">
            <v>9</v>
          </cell>
        </row>
        <row r="508">
          <cell r="A508" t="str">
            <v>06.02.040</v>
          </cell>
          <cell r="B508" t="str">
            <v>Escavação manual em solo de 1ª e 2ª categoria em vala ou cava além de 1,5 m</v>
          </cell>
          <cell r="C508" t="str">
            <v>M3</v>
          </cell>
          <cell r="E508">
            <v>72.05</v>
          </cell>
          <cell r="F508">
            <v>72.05</v>
          </cell>
          <cell r="G508">
            <v>9</v>
          </cell>
        </row>
        <row r="509">
          <cell r="A509" t="str">
            <v>06.11</v>
          </cell>
          <cell r="B509" t="str">
            <v>Reaterro manual sem fornecimento de material</v>
          </cell>
          <cell r="G509">
            <v>5</v>
          </cell>
        </row>
        <row r="510">
          <cell r="A510" t="str">
            <v>06.11.020</v>
          </cell>
          <cell r="B510" t="str">
            <v>Reaterro manual para simples regularização sem compactação</v>
          </cell>
          <cell r="C510" t="str">
            <v>M3</v>
          </cell>
          <cell r="E510">
            <v>7.99</v>
          </cell>
          <cell r="F510">
            <v>7.99</v>
          </cell>
          <cell r="G510">
            <v>9</v>
          </cell>
        </row>
        <row r="511">
          <cell r="A511" t="str">
            <v>06.11.040</v>
          </cell>
          <cell r="B511" t="str">
            <v>Reaterro manual apiloado sem controle de compactação</v>
          </cell>
          <cell r="C511" t="str">
            <v>M3</v>
          </cell>
          <cell r="E511">
            <v>17.329999999999998</v>
          </cell>
          <cell r="F511">
            <v>17.329999999999998</v>
          </cell>
          <cell r="G511">
            <v>9</v>
          </cell>
        </row>
        <row r="512">
          <cell r="A512" t="str">
            <v>06.11.060</v>
          </cell>
          <cell r="B512" t="str">
            <v>Reaterro manual com adição de 2% de cimento</v>
          </cell>
          <cell r="C512" t="str">
            <v>M3</v>
          </cell>
          <cell r="D512">
            <v>17.32</v>
          </cell>
          <cell r="E512">
            <v>62.4</v>
          </cell>
          <cell r="F512">
            <v>79.72</v>
          </cell>
          <cell r="G512">
            <v>9</v>
          </cell>
        </row>
        <row r="513">
          <cell r="A513" t="str">
            <v>06.12</v>
          </cell>
          <cell r="B513" t="str">
            <v>Aterro manual sem fornecimento de material</v>
          </cell>
          <cell r="G513">
            <v>5</v>
          </cell>
        </row>
        <row r="514">
          <cell r="A514" t="str">
            <v>06.12.020</v>
          </cell>
          <cell r="B514" t="str">
            <v>Aterro manual apiloado de área interna com maço de 30 kg</v>
          </cell>
          <cell r="C514" t="str">
            <v>M3</v>
          </cell>
          <cell r="E514">
            <v>57.36</v>
          </cell>
          <cell r="F514">
            <v>57.36</v>
          </cell>
          <cell r="G514">
            <v>9</v>
          </cell>
        </row>
        <row r="515">
          <cell r="A515" t="str">
            <v>06.14</v>
          </cell>
          <cell r="B515" t="str">
            <v>Carga / carregamento e descarga manual</v>
          </cell>
          <cell r="G515">
            <v>5</v>
          </cell>
        </row>
        <row r="516">
          <cell r="A516" t="str">
            <v>06.14.020</v>
          </cell>
          <cell r="B516" t="str">
            <v>Carga manual de solo</v>
          </cell>
          <cell r="C516" t="str">
            <v>M3</v>
          </cell>
          <cell r="E516">
            <v>11.14</v>
          </cell>
          <cell r="F516">
            <v>11.14</v>
          </cell>
          <cell r="G516">
            <v>9</v>
          </cell>
        </row>
        <row r="517">
          <cell r="A517" t="str">
            <v>07</v>
          </cell>
          <cell r="B517" t="str">
            <v>SERVICO EM SOLO E ROCHA, MECANIZADO</v>
          </cell>
          <cell r="G517">
            <v>2</v>
          </cell>
        </row>
        <row r="518">
          <cell r="A518" t="str">
            <v>07.01</v>
          </cell>
          <cell r="B518" t="str">
            <v>Escavação ou corte mecanizados em campo aberto de solo, exceto rocha</v>
          </cell>
          <cell r="G518">
            <v>5</v>
          </cell>
        </row>
        <row r="519">
          <cell r="A519" t="str">
            <v>07.01.010</v>
          </cell>
          <cell r="B519" t="str">
            <v>Escavação e carga mecanizada para exploração de solo em jazida</v>
          </cell>
          <cell r="C519" t="str">
            <v>M3</v>
          </cell>
          <cell r="D519">
            <v>17.29</v>
          </cell>
          <cell r="E519">
            <v>0.26</v>
          </cell>
          <cell r="F519">
            <v>17.55</v>
          </cell>
          <cell r="G519">
            <v>9</v>
          </cell>
        </row>
        <row r="520">
          <cell r="A520" t="str">
            <v>07.01.020</v>
          </cell>
          <cell r="B520" t="str">
            <v>Escavação e carga mecanizada em solo de 1ª categoria, em campo aberto</v>
          </cell>
          <cell r="C520" t="str">
            <v>M3</v>
          </cell>
          <cell r="D520">
            <v>17.73</v>
          </cell>
          <cell r="E520">
            <v>0.26</v>
          </cell>
          <cell r="F520">
            <v>17.989999999999998</v>
          </cell>
          <cell r="G520">
            <v>9</v>
          </cell>
        </row>
        <row r="521">
          <cell r="A521" t="str">
            <v>07.01.060</v>
          </cell>
          <cell r="B521" t="str">
            <v>Escavação e carga mecanizada em solo de 2ª categoria, em campo aberto</v>
          </cell>
          <cell r="C521" t="str">
            <v>M3</v>
          </cell>
          <cell r="D521">
            <v>27.86</v>
          </cell>
          <cell r="E521">
            <v>0.87</v>
          </cell>
          <cell r="F521">
            <v>28.73</v>
          </cell>
          <cell r="G521">
            <v>9</v>
          </cell>
        </row>
        <row r="522">
          <cell r="A522" t="str">
            <v>07.01.120</v>
          </cell>
          <cell r="B522" t="str">
            <v>Carga e remoção de terra até a distância média de 1 km</v>
          </cell>
          <cell r="C522" t="str">
            <v>M3</v>
          </cell>
          <cell r="D522">
            <v>16.07</v>
          </cell>
          <cell r="F522">
            <v>16.07</v>
          </cell>
          <cell r="G522">
            <v>9</v>
          </cell>
        </row>
        <row r="523">
          <cell r="A523" t="str">
            <v>07.02</v>
          </cell>
          <cell r="B523" t="str">
            <v>Escavação mecanizada de valas e buracos em solo, exceto rocha</v>
          </cell>
          <cell r="G523">
            <v>5</v>
          </cell>
        </row>
        <row r="524">
          <cell r="A524" t="str">
            <v>07.02.020</v>
          </cell>
          <cell r="B524" t="str">
            <v>Escavação mecanizada de valas ou cavas com profundidade de até 2 m</v>
          </cell>
          <cell r="C524" t="str">
            <v>M3</v>
          </cell>
          <cell r="D524">
            <v>9.89</v>
          </cell>
          <cell r="E524">
            <v>1.2</v>
          </cell>
          <cell r="F524">
            <v>11.09</v>
          </cell>
          <cell r="G524">
            <v>9</v>
          </cell>
        </row>
        <row r="525">
          <cell r="A525" t="str">
            <v>07.02.040</v>
          </cell>
          <cell r="B525" t="str">
            <v>Escavação mecanizada de valas ou cavas com profundidade de até 3 m</v>
          </cell>
          <cell r="C525" t="str">
            <v>M3</v>
          </cell>
          <cell r="D525">
            <v>11.15</v>
          </cell>
          <cell r="E525">
            <v>1.35</v>
          </cell>
          <cell r="F525">
            <v>12.5</v>
          </cell>
          <cell r="G525">
            <v>9</v>
          </cell>
        </row>
        <row r="526">
          <cell r="A526" t="str">
            <v>07.02.060</v>
          </cell>
          <cell r="B526" t="str">
            <v>Escavação mecanizada de valas ou cavas com profundidade de até 4 m</v>
          </cell>
          <cell r="C526" t="str">
            <v>M3</v>
          </cell>
          <cell r="D526">
            <v>20.18</v>
          </cell>
          <cell r="E526">
            <v>0.77</v>
          </cell>
          <cell r="F526">
            <v>20.95</v>
          </cell>
          <cell r="G526">
            <v>9</v>
          </cell>
        </row>
        <row r="527">
          <cell r="A527" t="str">
            <v>07.02.080</v>
          </cell>
          <cell r="B527" t="str">
            <v>Escavação mecanizada de valas ou cavas com profundidade acima de 4 m, com escavadeira hidráulica</v>
          </cell>
          <cell r="C527" t="str">
            <v>M3</v>
          </cell>
          <cell r="D527">
            <v>21.36</v>
          </cell>
          <cell r="E527">
            <v>0.74</v>
          </cell>
          <cell r="F527">
            <v>22.1</v>
          </cell>
          <cell r="G527">
            <v>9</v>
          </cell>
        </row>
        <row r="528">
          <cell r="A528" t="str">
            <v>07.05</v>
          </cell>
          <cell r="B528" t="str">
            <v>Escavação mecanizada em solo brejoso ou turfa</v>
          </cell>
          <cell r="G528">
            <v>5</v>
          </cell>
        </row>
        <row r="529">
          <cell r="A529" t="str">
            <v>07.05.010</v>
          </cell>
          <cell r="B529" t="str">
            <v>Escavação e carga mecanizada em solo brejoso ou turfa</v>
          </cell>
          <cell r="C529" t="str">
            <v>M3</v>
          </cell>
          <cell r="D529">
            <v>38.18</v>
          </cell>
          <cell r="E529">
            <v>1.73</v>
          </cell>
          <cell r="F529">
            <v>39.909999999999997</v>
          </cell>
          <cell r="G529">
            <v>9</v>
          </cell>
        </row>
        <row r="530">
          <cell r="A530" t="str">
            <v>07.05.020</v>
          </cell>
          <cell r="B530" t="str">
            <v>Escavação e carga mecanizada em solo vegetal superficial</v>
          </cell>
          <cell r="C530" t="str">
            <v>M3</v>
          </cell>
          <cell r="D530">
            <v>32.68</v>
          </cell>
          <cell r="E530">
            <v>1.39</v>
          </cell>
          <cell r="F530">
            <v>34.07</v>
          </cell>
          <cell r="G530">
            <v>9</v>
          </cell>
        </row>
        <row r="531">
          <cell r="A531" t="str">
            <v>07.06</v>
          </cell>
          <cell r="B531" t="str">
            <v>Escavação ou carga mecanizada em campo aberto</v>
          </cell>
          <cell r="G531">
            <v>5</v>
          </cell>
        </row>
        <row r="532">
          <cell r="A532" t="str">
            <v>07.06.010</v>
          </cell>
          <cell r="B532" t="str">
            <v>Escavação e carga mecanizada em campo aberto, com rompedor hidráulico, em rocha</v>
          </cell>
          <cell r="C532" t="str">
            <v>M3</v>
          </cell>
          <cell r="D532">
            <v>280.55</v>
          </cell>
          <cell r="F532">
            <v>280.55</v>
          </cell>
          <cell r="G532">
            <v>9</v>
          </cell>
        </row>
        <row r="533">
          <cell r="A533" t="str">
            <v>07.10</v>
          </cell>
          <cell r="B533" t="str">
            <v>Apiloamento e nivelamento mecanizado de solo</v>
          </cell>
          <cell r="G533">
            <v>5</v>
          </cell>
        </row>
        <row r="534">
          <cell r="A534" t="str">
            <v>07.10.020</v>
          </cell>
          <cell r="B534" t="str">
            <v>Espalhamento de solo em bota-fora com compactação sem controle</v>
          </cell>
          <cell r="C534" t="str">
            <v>M3</v>
          </cell>
          <cell r="D534">
            <v>6.76</v>
          </cell>
          <cell r="E534">
            <v>0.11</v>
          </cell>
          <cell r="F534">
            <v>6.87</v>
          </cell>
          <cell r="G534">
            <v>9</v>
          </cell>
        </row>
        <row r="535">
          <cell r="A535" t="str">
            <v>07.11</v>
          </cell>
          <cell r="B535" t="str">
            <v>Reaterro mecanizado sem fornecimento de material</v>
          </cell>
          <cell r="G535">
            <v>5</v>
          </cell>
        </row>
        <row r="536">
          <cell r="A536" t="str">
            <v>07.11.020</v>
          </cell>
          <cell r="B536" t="str">
            <v>Reaterro compactado mecanizado de vala ou cava com compactador</v>
          </cell>
          <cell r="C536" t="str">
            <v>M3</v>
          </cell>
          <cell r="D536">
            <v>4.21</v>
          </cell>
          <cell r="E536">
            <v>2.59</v>
          </cell>
          <cell r="F536">
            <v>6.8</v>
          </cell>
          <cell r="G536">
            <v>9</v>
          </cell>
        </row>
        <row r="537">
          <cell r="A537" t="str">
            <v>07.11.040</v>
          </cell>
          <cell r="B537" t="str">
            <v>Reaterro compactado mecanizado de vala ou cava com rolo, mínimo de 95% PN</v>
          </cell>
          <cell r="C537" t="str">
            <v>M3</v>
          </cell>
          <cell r="D537">
            <v>20.94</v>
          </cell>
          <cell r="E537">
            <v>2.38</v>
          </cell>
          <cell r="F537">
            <v>23.32</v>
          </cell>
          <cell r="G537">
            <v>9</v>
          </cell>
        </row>
        <row r="538">
          <cell r="A538" t="str">
            <v>07.12</v>
          </cell>
          <cell r="B538" t="str">
            <v>Aterro mecanizado sem fornecimento de material</v>
          </cell>
          <cell r="G538">
            <v>5</v>
          </cell>
        </row>
        <row r="539">
          <cell r="A539" t="str">
            <v>07.12.010</v>
          </cell>
          <cell r="B539" t="str">
            <v>Compactação de aterro mecanizado mínimo de 95% PN, sem fornecimento de solo em áreas fechadas</v>
          </cell>
          <cell r="C539" t="str">
            <v>M3</v>
          </cell>
          <cell r="D539">
            <v>18.100000000000001</v>
          </cell>
          <cell r="E539">
            <v>0.39</v>
          </cell>
          <cell r="F539">
            <v>18.489999999999998</v>
          </cell>
          <cell r="G539">
            <v>9</v>
          </cell>
        </row>
        <row r="540">
          <cell r="A540" t="str">
            <v>07.12.020</v>
          </cell>
          <cell r="B540" t="str">
            <v>Compactação de aterro mecanizado mínimo de 95% PN, sem fornecimento de solo em campo aberto</v>
          </cell>
          <cell r="C540" t="str">
            <v>M3</v>
          </cell>
          <cell r="D540">
            <v>12.88</v>
          </cell>
          <cell r="E540">
            <v>0.28000000000000003</v>
          </cell>
          <cell r="F540">
            <v>13.16</v>
          </cell>
          <cell r="G540">
            <v>9</v>
          </cell>
        </row>
        <row r="541">
          <cell r="A541" t="str">
            <v>07.12.030</v>
          </cell>
          <cell r="B541" t="str">
            <v>Compactação de aterro mecanizado a 100% PN, sem fornecimento de solo em campo aberto</v>
          </cell>
          <cell r="C541" t="str">
            <v>M3</v>
          </cell>
          <cell r="D541">
            <v>13.07</v>
          </cell>
          <cell r="E541">
            <v>0.12</v>
          </cell>
          <cell r="F541">
            <v>13.19</v>
          </cell>
          <cell r="G541">
            <v>9</v>
          </cell>
        </row>
        <row r="542">
          <cell r="A542" t="str">
            <v>07.12.040</v>
          </cell>
          <cell r="B542" t="str">
            <v>Aterro mecanizado por compensação, solo de 1ª categoria em campo aberto, sem compactação do aterro</v>
          </cell>
          <cell r="C542" t="str">
            <v>M3</v>
          </cell>
          <cell r="D542">
            <v>21.8</v>
          </cell>
          <cell r="E542">
            <v>0.37</v>
          </cell>
          <cell r="F542">
            <v>22.17</v>
          </cell>
          <cell r="G542">
            <v>9</v>
          </cell>
        </row>
        <row r="543">
          <cell r="A543" t="str">
            <v>08</v>
          </cell>
          <cell r="B543" t="str">
            <v>ESCORAMENTO, CONTENCAO E DRENAGEM</v>
          </cell>
          <cell r="G543">
            <v>2</v>
          </cell>
        </row>
        <row r="544">
          <cell r="A544" t="str">
            <v>08.01</v>
          </cell>
          <cell r="B544" t="str">
            <v>Escoramento</v>
          </cell>
          <cell r="G544">
            <v>5</v>
          </cell>
        </row>
        <row r="545">
          <cell r="A545" t="str">
            <v>08.01.020</v>
          </cell>
          <cell r="B545" t="str">
            <v>Escoramento de solo contínuo</v>
          </cell>
          <cell r="C545" t="str">
            <v>M2</v>
          </cell>
          <cell r="D545">
            <v>35.32</v>
          </cell>
          <cell r="E545">
            <v>54.77</v>
          </cell>
          <cell r="F545">
            <v>90.09</v>
          </cell>
          <cell r="G545">
            <v>9</v>
          </cell>
        </row>
        <row r="546">
          <cell r="A546" t="str">
            <v>08.01.040</v>
          </cell>
          <cell r="B546" t="str">
            <v>Escoramento de solo descontínuo</v>
          </cell>
          <cell r="C546" t="str">
            <v>M2</v>
          </cell>
          <cell r="D546">
            <v>19.34</v>
          </cell>
          <cell r="E546">
            <v>32.950000000000003</v>
          </cell>
          <cell r="F546">
            <v>52.29</v>
          </cell>
          <cell r="G546">
            <v>9</v>
          </cell>
        </row>
        <row r="547">
          <cell r="A547" t="str">
            <v>08.01.060</v>
          </cell>
          <cell r="B547" t="str">
            <v>Escoramento de solo pontaletado</v>
          </cell>
          <cell r="C547" t="str">
            <v>M2</v>
          </cell>
          <cell r="D547">
            <v>13.04</v>
          </cell>
          <cell r="E547">
            <v>7.96</v>
          </cell>
          <cell r="F547">
            <v>21</v>
          </cell>
          <cell r="G547">
            <v>9</v>
          </cell>
        </row>
        <row r="548">
          <cell r="A548" t="str">
            <v>08.01.080</v>
          </cell>
          <cell r="B548" t="str">
            <v>Escoramento de solo especial</v>
          </cell>
          <cell r="C548" t="str">
            <v>M2</v>
          </cell>
          <cell r="D548">
            <v>45.59</v>
          </cell>
          <cell r="E548">
            <v>63.74</v>
          </cell>
          <cell r="F548">
            <v>109.33</v>
          </cell>
          <cell r="G548">
            <v>9</v>
          </cell>
        </row>
        <row r="549">
          <cell r="A549" t="str">
            <v>08.01.100</v>
          </cell>
          <cell r="B549" t="str">
            <v>Escoramento com estacas pranchas metálicas - profundidade até 4 m</v>
          </cell>
          <cell r="C549" t="str">
            <v>M2</v>
          </cell>
          <cell r="D549">
            <v>371.96</v>
          </cell>
          <cell r="F549">
            <v>371.96</v>
          </cell>
          <cell r="G549">
            <v>9</v>
          </cell>
        </row>
        <row r="550">
          <cell r="A550" t="str">
            <v>08.01.110</v>
          </cell>
          <cell r="B550" t="str">
            <v>Escoramento com estacas pranchas metálicas - profundidade até 6 m</v>
          </cell>
          <cell r="C550" t="str">
            <v>M2</v>
          </cell>
          <cell r="D550">
            <v>408.49</v>
          </cell>
          <cell r="F550">
            <v>408.49</v>
          </cell>
          <cell r="G550">
            <v>9</v>
          </cell>
        </row>
        <row r="551">
          <cell r="A551" t="str">
            <v>08.01.120</v>
          </cell>
          <cell r="B551" t="str">
            <v>Escoramento com estacas pranchas metálicas - profundidade até 8 m</v>
          </cell>
          <cell r="C551" t="str">
            <v>M2</v>
          </cell>
          <cell r="D551">
            <v>453.38</v>
          </cell>
          <cell r="F551">
            <v>453.38</v>
          </cell>
          <cell r="G551">
            <v>9</v>
          </cell>
        </row>
        <row r="552">
          <cell r="A552" t="str">
            <v>08.02</v>
          </cell>
          <cell r="B552" t="str">
            <v>Cimbramento</v>
          </cell>
          <cell r="G552">
            <v>5</v>
          </cell>
        </row>
        <row r="553">
          <cell r="A553" t="str">
            <v>08.02.020</v>
          </cell>
          <cell r="B553" t="str">
            <v>Cimbramento em madeira com estroncas de eucalipto</v>
          </cell>
          <cell r="C553" t="str">
            <v>M3</v>
          </cell>
          <cell r="D553">
            <v>19.84</v>
          </cell>
          <cell r="E553">
            <v>29.88</v>
          </cell>
          <cell r="F553">
            <v>49.72</v>
          </cell>
          <cell r="G553">
            <v>9</v>
          </cell>
        </row>
        <row r="554">
          <cell r="A554" t="str">
            <v>08.02.040</v>
          </cell>
          <cell r="B554" t="str">
            <v>Cimbramento em perfil metálico para obras de arte</v>
          </cell>
          <cell r="C554" t="str">
            <v>KG</v>
          </cell>
          <cell r="D554">
            <v>9.24</v>
          </cell>
          <cell r="E554">
            <v>2.06</v>
          </cell>
          <cell r="F554">
            <v>11.3</v>
          </cell>
          <cell r="G554">
            <v>9</v>
          </cell>
        </row>
        <row r="555">
          <cell r="A555" t="str">
            <v>08.02.050</v>
          </cell>
          <cell r="B555" t="str">
            <v>Cimbramento tubular metálico</v>
          </cell>
          <cell r="C555" t="str">
            <v>M3MES</v>
          </cell>
          <cell r="D555">
            <v>8.51</v>
          </cell>
          <cell r="E555">
            <v>1.86</v>
          </cell>
          <cell r="F555">
            <v>10.37</v>
          </cell>
          <cell r="G555">
            <v>9</v>
          </cell>
        </row>
        <row r="556">
          <cell r="A556" t="str">
            <v>08.02.060</v>
          </cell>
          <cell r="B556" t="str">
            <v>Montagem e desmontagem de cimbramento tubular metálico</v>
          </cell>
          <cell r="C556" t="str">
            <v>M3</v>
          </cell>
          <cell r="E556">
            <v>14.13</v>
          </cell>
          <cell r="F556">
            <v>14.13</v>
          </cell>
          <cell r="G556">
            <v>9</v>
          </cell>
        </row>
        <row r="557">
          <cell r="A557" t="str">
            <v>08.03</v>
          </cell>
          <cell r="B557" t="str">
            <v>Descimbramento</v>
          </cell>
          <cell r="G557">
            <v>5</v>
          </cell>
        </row>
        <row r="558">
          <cell r="A558" t="str">
            <v>08.03.020</v>
          </cell>
          <cell r="B558" t="str">
            <v>Descimbramento em madeira</v>
          </cell>
          <cell r="C558" t="str">
            <v>M3</v>
          </cell>
          <cell r="E558">
            <v>8.23</v>
          </cell>
          <cell r="F558">
            <v>8.23</v>
          </cell>
          <cell r="G558">
            <v>9</v>
          </cell>
        </row>
        <row r="559">
          <cell r="A559" t="str">
            <v>08.05</v>
          </cell>
          <cell r="B559" t="str">
            <v>Manta, filtro e dreno</v>
          </cell>
          <cell r="G559">
            <v>5</v>
          </cell>
        </row>
        <row r="560">
          <cell r="A560" t="str">
            <v>08.05.010</v>
          </cell>
          <cell r="B560" t="str">
            <v>Geomembrana em polietileno de alta densidade PEAD de 1 mm</v>
          </cell>
          <cell r="C560" t="str">
            <v>M2</v>
          </cell>
          <cell r="D560">
            <v>28.16</v>
          </cell>
          <cell r="E560">
            <v>0.7</v>
          </cell>
          <cell r="F560">
            <v>28.86</v>
          </cell>
          <cell r="G560">
            <v>9</v>
          </cell>
        </row>
        <row r="561">
          <cell r="A561" t="str">
            <v>08.05.100</v>
          </cell>
          <cell r="B561" t="str">
            <v>Dreno com pedra britada</v>
          </cell>
          <cell r="C561" t="str">
            <v>M3</v>
          </cell>
          <cell r="D561">
            <v>143.27000000000001</v>
          </cell>
          <cell r="E561">
            <v>20.6</v>
          </cell>
          <cell r="F561">
            <v>163.87</v>
          </cell>
          <cell r="G561">
            <v>9</v>
          </cell>
        </row>
        <row r="562">
          <cell r="A562" t="str">
            <v>08.05.110</v>
          </cell>
          <cell r="B562" t="str">
            <v>Dreno com areia grossa</v>
          </cell>
          <cell r="C562" t="str">
            <v>M3</v>
          </cell>
          <cell r="D562">
            <v>163.18</v>
          </cell>
          <cell r="E562">
            <v>12.35</v>
          </cell>
          <cell r="F562">
            <v>175.53</v>
          </cell>
          <cell r="G562">
            <v>9</v>
          </cell>
        </row>
        <row r="563">
          <cell r="A563" t="str">
            <v>08.05.180</v>
          </cell>
          <cell r="B563" t="str">
            <v>Manta geotêxtil com resistência à tração longitudinal de 10kN/m e transversal de 9kN/m</v>
          </cell>
          <cell r="C563" t="str">
            <v>M2</v>
          </cell>
          <cell r="D563">
            <v>4.9400000000000004</v>
          </cell>
          <cell r="E563">
            <v>12.35</v>
          </cell>
          <cell r="F563">
            <v>17.29</v>
          </cell>
          <cell r="G563">
            <v>9</v>
          </cell>
        </row>
        <row r="564">
          <cell r="A564" t="str">
            <v>08.05.190</v>
          </cell>
          <cell r="B564" t="str">
            <v>Manta geotêxtil com resistência à tração longitudinal de 16kN/m e transversal de 14kN/m</v>
          </cell>
          <cell r="C564" t="str">
            <v>M2</v>
          </cell>
          <cell r="D564">
            <v>8.58</v>
          </cell>
          <cell r="E564">
            <v>12.35</v>
          </cell>
          <cell r="F564">
            <v>20.93</v>
          </cell>
          <cell r="G564">
            <v>9</v>
          </cell>
        </row>
        <row r="565">
          <cell r="A565" t="str">
            <v>08.05.220</v>
          </cell>
          <cell r="B565" t="str">
            <v>Manta geotêxtil com resistência à tração longitudinal de 31kN/m e transversal de 27kN/m</v>
          </cell>
          <cell r="C565" t="str">
            <v>M2</v>
          </cell>
          <cell r="D565">
            <v>16.850000000000001</v>
          </cell>
          <cell r="E565">
            <v>12.35</v>
          </cell>
          <cell r="F565">
            <v>29.2</v>
          </cell>
          <cell r="G565">
            <v>9</v>
          </cell>
        </row>
        <row r="566">
          <cell r="A566" t="str">
            <v>08.06</v>
          </cell>
          <cell r="B566" t="str">
            <v>Barbaca</v>
          </cell>
          <cell r="G566">
            <v>5</v>
          </cell>
        </row>
        <row r="567">
          <cell r="A567" t="str">
            <v>08.06.040</v>
          </cell>
          <cell r="B567" t="str">
            <v>Barbacã em tubo de PVC com diâmetro 50 mm</v>
          </cell>
          <cell r="C567" t="str">
            <v>M</v>
          </cell>
          <cell r="D567">
            <v>10.93</v>
          </cell>
          <cell r="E567">
            <v>14.41</v>
          </cell>
          <cell r="F567">
            <v>25.34</v>
          </cell>
          <cell r="G567">
            <v>9</v>
          </cell>
        </row>
        <row r="568">
          <cell r="A568" t="str">
            <v>08.06.060</v>
          </cell>
          <cell r="B568" t="str">
            <v>Barbacã em tubo de PVC com diâmetro 75 mm</v>
          </cell>
          <cell r="C568" t="str">
            <v>M</v>
          </cell>
          <cell r="D568">
            <v>15.54</v>
          </cell>
          <cell r="E568">
            <v>16.47</v>
          </cell>
          <cell r="F568">
            <v>32.01</v>
          </cell>
          <cell r="G568">
            <v>9</v>
          </cell>
        </row>
        <row r="569">
          <cell r="A569" t="str">
            <v>08.06.080</v>
          </cell>
          <cell r="B569" t="str">
            <v>Barbacã em tubo de PVC com diâmetro 100 mm</v>
          </cell>
          <cell r="C569" t="str">
            <v>M</v>
          </cell>
          <cell r="D569">
            <v>15.11</v>
          </cell>
          <cell r="E569">
            <v>20.6</v>
          </cell>
          <cell r="F569">
            <v>35.71</v>
          </cell>
          <cell r="G569">
            <v>9</v>
          </cell>
        </row>
        <row r="570">
          <cell r="A570" t="str">
            <v>08.07</v>
          </cell>
          <cell r="B570" t="str">
            <v>Esgotamento</v>
          </cell>
          <cell r="G570">
            <v>5</v>
          </cell>
        </row>
        <row r="571">
          <cell r="A571" t="str">
            <v>08.07.050</v>
          </cell>
          <cell r="B571" t="str">
            <v>Taxa de mobilização e desmobilização de equipamentos para execução de rebaixamento de lençol freático</v>
          </cell>
          <cell r="C571" t="str">
            <v>TX</v>
          </cell>
          <cell r="D571">
            <v>11945.25</v>
          </cell>
          <cell r="F571">
            <v>11945.25</v>
          </cell>
          <cell r="G571">
            <v>9</v>
          </cell>
        </row>
        <row r="572">
          <cell r="A572" t="str">
            <v>08.07.060</v>
          </cell>
          <cell r="B572" t="str">
            <v>Locação de conjunto de bombeamento a vácuo para rebaixamento de lençol freático, com até 50 ponteiras e potência até 15 HP, mínimo 30 dias</v>
          </cell>
          <cell r="C572" t="str">
            <v>CJxDI</v>
          </cell>
          <cell r="D572">
            <v>757.12</v>
          </cell>
          <cell r="F572">
            <v>757.12</v>
          </cell>
          <cell r="G572">
            <v>9</v>
          </cell>
        </row>
        <row r="573">
          <cell r="A573" t="str">
            <v>08.07.070</v>
          </cell>
          <cell r="B573" t="str">
            <v>Ponteiras filtrantes, profundidade até 5 m</v>
          </cell>
          <cell r="C573" t="str">
            <v>UN</v>
          </cell>
          <cell r="D573">
            <v>445.64</v>
          </cell>
          <cell r="F573">
            <v>445.64</v>
          </cell>
          <cell r="G573">
            <v>9</v>
          </cell>
        </row>
        <row r="574">
          <cell r="A574" t="str">
            <v>08.07.090</v>
          </cell>
          <cell r="B574" t="str">
            <v>Esgotamento de águas superficiais com bomba de superfície ou submersa</v>
          </cell>
          <cell r="C574" t="str">
            <v>HPXh</v>
          </cell>
          <cell r="D574">
            <v>2.68</v>
          </cell>
          <cell r="E574">
            <v>3.71</v>
          </cell>
          <cell r="F574">
            <v>6.39</v>
          </cell>
          <cell r="G574">
            <v>9</v>
          </cell>
        </row>
        <row r="575">
          <cell r="A575" t="str">
            <v>08.10</v>
          </cell>
          <cell r="B575" t="str">
            <v>Contenção</v>
          </cell>
          <cell r="G575">
            <v>5</v>
          </cell>
        </row>
        <row r="576">
          <cell r="A576" t="str">
            <v>08.10.040</v>
          </cell>
          <cell r="B576" t="str">
            <v>Enrocamento com pedra arrumada</v>
          </cell>
          <cell r="C576" t="str">
            <v>M3</v>
          </cell>
          <cell r="D576">
            <v>179.6</v>
          </cell>
          <cell r="E576">
            <v>123.54</v>
          </cell>
          <cell r="F576">
            <v>303.14</v>
          </cell>
          <cell r="G576">
            <v>9</v>
          </cell>
        </row>
        <row r="577">
          <cell r="A577" t="str">
            <v>08.10.060</v>
          </cell>
          <cell r="B577" t="str">
            <v>Enrocamento com pedra assentada</v>
          </cell>
          <cell r="C577" t="str">
            <v>M3</v>
          </cell>
          <cell r="D577">
            <v>312.2</v>
          </cell>
          <cell r="E577">
            <v>239</v>
          </cell>
          <cell r="F577">
            <v>551.20000000000005</v>
          </cell>
          <cell r="G577">
            <v>9</v>
          </cell>
        </row>
        <row r="578">
          <cell r="A578" t="str">
            <v>08.10.108</v>
          </cell>
          <cell r="B578" t="str">
            <v>Gabião tipo caixa em tela metálica, altura de 0,5 m, com revestimento liga zinco/alumínio, malha hexagonal 8/10 cm, fio diâmetro 2,7 mm, independente do formato ou utilização</v>
          </cell>
          <cell r="C578" t="str">
            <v>M3</v>
          </cell>
          <cell r="D578">
            <v>752.03</v>
          </cell>
          <cell r="E578">
            <v>111.13</v>
          </cell>
          <cell r="F578">
            <v>863.16</v>
          </cell>
          <cell r="G578">
            <v>9</v>
          </cell>
        </row>
        <row r="579">
          <cell r="A579" t="str">
            <v>08.10.109</v>
          </cell>
          <cell r="B579" t="str">
            <v>Gabião tipo caixa em tela metálica, altura de 1 m, com revestimento liga zinco/alumínio, malha hexagonal 8/10 cm, fio diâmetro 2,7 mm, independente do formato ou utilização</v>
          </cell>
          <cell r="C579" t="str">
            <v>M3</v>
          </cell>
          <cell r="D579">
            <v>591.72</v>
          </cell>
          <cell r="E579">
            <v>136.49</v>
          </cell>
          <cell r="F579">
            <v>728.21</v>
          </cell>
          <cell r="G579">
            <v>9</v>
          </cell>
        </row>
        <row r="580">
          <cell r="A580" t="str">
            <v>09</v>
          </cell>
          <cell r="B580" t="str">
            <v>FORMA</v>
          </cell>
          <cell r="G580">
            <v>2</v>
          </cell>
        </row>
        <row r="581">
          <cell r="A581" t="str">
            <v>09.01</v>
          </cell>
          <cell r="B581" t="str">
            <v>Forma em tabua</v>
          </cell>
          <cell r="G581">
            <v>5</v>
          </cell>
        </row>
        <row r="582">
          <cell r="A582" t="str">
            <v>09.01.020</v>
          </cell>
          <cell r="B582" t="str">
            <v>Forma em madeira comum para fundação</v>
          </cell>
          <cell r="C582" t="str">
            <v>M2</v>
          </cell>
          <cell r="D582">
            <v>42</v>
          </cell>
          <cell r="E582">
            <v>53.53</v>
          </cell>
          <cell r="F582">
            <v>95.53</v>
          </cell>
          <cell r="G582">
            <v>9</v>
          </cell>
        </row>
        <row r="583">
          <cell r="A583" t="str">
            <v>09.01.030</v>
          </cell>
          <cell r="B583" t="str">
            <v>Forma em madeira comum para estrutura</v>
          </cell>
          <cell r="C583" t="str">
            <v>M2</v>
          </cell>
          <cell r="D583">
            <v>183.91</v>
          </cell>
          <cell r="E583">
            <v>61.78</v>
          </cell>
          <cell r="F583">
            <v>245.69</v>
          </cell>
          <cell r="G583">
            <v>9</v>
          </cell>
        </row>
        <row r="584">
          <cell r="A584" t="str">
            <v>09.01.040</v>
          </cell>
          <cell r="B584" t="str">
            <v>Forma em madeira comum para caixão perdido</v>
          </cell>
          <cell r="C584" t="str">
            <v>M2</v>
          </cell>
          <cell r="D584">
            <v>64.69</v>
          </cell>
          <cell r="E584">
            <v>49.41</v>
          </cell>
          <cell r="F584">
            <v>114.1</v>
          </cell>
          <cell r="G584">
            <v>9</v>
          </cell>
        </row>
        <row r="585">
          <cell r="A585" t="str">
            <v>09.01.150</v>
          </cell>
          <cell r="B585" t="str">
            <v>Desmontagem de forma em madeira para estrutura de laje, com tábuas</v>
          </cell>
          <cell r="C585" t="str">
            <v>M2</v>
          </cell>
          <cell r="E585">
            <v>6.35</v>
          </cell>
          <cell r="F585">
            <v>6.35</v>
          </cell>
          <cell r="G585">
            <v>9</v>
          </cell>
        </row>
        <row r="586">
          <cell r="A586" t="str">
            <v>09.01.160</v>
          </cell>
          <cell r="B586" t="str">
            <v>Desmontagem de forma em madeira para estrutura de vigas, com tábuas</v>
          </cell>
          <cell r="C586" t="str">
            <v>M2</v>
          </cell>
          <cell r="E586">
            <v>7.54</v>
          </cell>
          <cell r="F586">
            <v>7.54</v>
          </cell>
          <cell r="G586">
            <v>9</v>
          </cell>
        </row>
        <row r="587">
          <cell r="A587" t="str">
            <v>09.02</v>
          </cell>
          <cell r="B587" t="str">
            <v>Forma em madeira compensada</v>
          </cell>
          <cell r="G587">
            <v>5</v>
          </cell>
        </row>
        <row r="588">
          <cell r="A588" t="str">
            <v>09.02.020</v>
          </cell>
          <cell r="B588" t="str">
            <v>Forma plana em compensado para estrutura convencional</v>
          </cell>
          <cell r="C588" t="str">
            <v>M2</v>
          </cell>
          <cell r="D588">
            <v>128.97999999999999</v>
          </cell>
          <cell r="E588">
            <v>57.65</v>
          </cell>
          <cell r="F588">
            <v>186.63</v>
          </cell>
          <cell r="G588">
            <v>9</v>
          </cell>
        </row>
        <row r="589">
          <cell r="A589" t="str">
            <v>09.02.040</v>
          </cell>
          <cell r="B589" t="str">
            <v>Forma plana em compensado para estrutura aparente</v>
          </cell>
          <cell r="C589" t="str">
            <v>M2</v>
          </cell>
          <cell r="D589">
            <v>134.55000000000001</v>
          </cell>
          <cell r="E589">
            <v>57.65</v>
          </cell>
          <cell r="F589">
            <v>192.2</v>
          </cell>
          <cell r="G589">
            <v>9</v>
          </cell>
        </row>
        <row r="590">
          <cell r="A590" t="str">
            <v>09.02.060</v>
          </cell>
          <cell r="B590" t="str">
            <v>Forma curva em compensado para estrutura aparente</v>
          </cell>
          <cell r="C590" t="str">
            <v>M2</v>
          </cell>
          <cell r="D590">
            <v>125.41</v>
          </cell>
          <cell r="E590">
            <v>102.96</v>
          </cell>
          <cell r="F590">
            <v>228.37</v>
          </cell>
          <cell r="G590">
            <v>9</v>
          </cell>
        </row>
        <row r="591">
          <cell r="A591" t="str">
            <v>09.02.080</v>
          </cell>
          <cell r="B591" t="str">
            <v>Forma plana em compensado para obra de arte, sem cimbramento</v>
          </cell>
          <cell r="C591" t="str">
            <v>M2</v>
          </cell>
          <cell r="D591">
            <v>80.12</v>
          </cell>
          <cell r="E591">
            <v>55.59</v>
          </cell>
          <cell r="F591">
            <v>135.71</v>
          </cell>
          <cell r="G591">
            <v>9</v>
          </cell>
        </row>
        <row r="592">
          <cell r="A592" t="str">
            <v>09.02.100</v>
          </cell>
          <cell r="B592" t="str">
            <v>Forma em compensado para encamisamento de tubulão</v>
          </cell>
          <cell r="C592" t="str">
            <v>M2</v>
          </cell>
          <cell r="D592">
            <v>40.549999999999997</v>
          </cell>
          <cell r="E592">
            <v>45.3</v>
          </cell>
          <cell r="F592">
            <v>85.85</v>
          </cell>
          <cell r="G592">
            <v>9</v>
          </cell>
        </row>
        <row r="593">
          <cell r="A593" t="str">
            <v>09.02.120</v>
          </cell>
          <cell r="B593" t="str">
            <v>Forma ripada de 5 cm na vertical</v>
          </cell>
          <cell r="C593" t="str">
            <v>M2</v>
          </cell>
          <cell r="D593">
            <v>95.66</v>
          </cell>
          <cell r="E593">
            <v>90.11</v>
          </cell>
          <cell r="F593">
            <v>185.77</v>
          </cell>
          <cell r="G593">
            <v>9</v>
          </cell>
        </row>
        <row r="594">
          <cell r="A594" t="str">
            <v>09.02.130</v>
          </cell>
          <cell r="B594" t="str">
            <v>Forma plana em compensado para estrutura convencional com cimbramento tubular metálico</v>
          </cell>
          <cell r="C594" t="str">
            <v>M2</v>
          </cell>
          <cell r="D594">
            <v>102.72</v>
          </cell>
          <cell r="E594">
            <v>35.450000000000003</v>
          </cell>
          <cell r="F594">
            <v>138.16999999999999</v>
          </cell>
          <cell r="G594">
            <v>9</v>
          </cell>
        </row>
        <row r="595">
          <cell r="A595" t="str">
            <v>09.02.140</v>
          </cell>
          <cell r="B595" t="str">
            <v>Forma plana em compensado para estrutura aparente com cimbramento tubular metálico</v>
          </cell>
          <cell r="C595" t="str">
            <v>M2</v>
          </cell>
          <cell r="D595">
            <v>102.72</v>
          </cell>
          <cell r="E595">
            <v>63.22</v>
          </cell>
          <cell r="F595">
            <v>165.94</v>
          </cell>
          <cell r="G595">
            <v>9</v>
          </cell>
        </row>
        <row r="596">
          <cell r="A596" t="str">
            <v>09.02.150</v>
          </cell>
          <cell r="B596" t="str">
            <v>Forma curva em compensado para estrutura convencional com cimbramento tubular metálico</v>
          </cell>
          <cell r="C596" t="str">
            <v>M2</v>
          </cell>
          <cell r="D596">
            <v>67.42</v>
          </cell>
          <cell r="E596">
            <v>108.53</v>
          </cell>
          <cell r="F596">
            <v>175.95</v>
          </cell>
          <cell r="G596">
            <v>9</v>
          </cell>
        </row>
        <row r="597">
          <cell r="A597" t="str">
            <v>09.04</v>
          </cell>
          <cell r="B597" t="str">
            <v>Forma em papelão</v>
          </cell>
          <cell r="G597">
            <v>5</v>
          </cell>
        </row>
        <row r="598">
          <cell r="A598" t="str">
            <v>09.04.020</v>
          </cell>
          <cell r="B598" t="str">
            <v>Forma em tubo de papelão com diâmetro de 25 cm</v>
          </cell>
          <cell r="C598" t="str">
            <v>M</v>
          </cell>
          <cell r="D598">
            <v>98.48</v>
          </cell>
          <cell r="E598">
            <v>9.77</v>
          </cell>
          <cell r="F598">
            <v>108.25</v>
          </cell>
          <cell r="G598">
            <v>9</v>
          </cell>
        </row>
        <row r="599">
          <cell r="A599" t="str">
            <v>09.04.030</v>
          </cell>
          <cell r="B599" t="str">
            <v>Forma em tubo de papelão com diâmetro de 30 cm</v>
          </cell>
          <cell r="C599" t="str">
            <v>M</v>
          </cell>
          <cell r="D599">
            <v>156.36000000000001</v>
          </cell>
          <cell r="E599">
            <v>9.77</v>
          </cell>
          <cell r="F599">
            <v>166.13</v>
          </cell>
          <cell r="G599">
            <v>9</v>
          </cell>
        </row>
        <row r="600">
          <cell r="A600" t="str">
            <v>09.04.040</v>
          </cell>
          <cell r="B600" t="str">
            <v>Forma em tubo de papelão com diâmetro de 35 cm</v>
          </cell>
          <cell r="C600" t="str">
            <v>M</v>
          </cell>
          <cell r="D600">
            <v>187.89</v>
          </cell>
          <cell r="E600">
            <v>9.77</v>
          </cell>
          <cell r="F600">
            <v>197.66</v>
          </cell>
          <cell r="G600">
            <v>9</v>
          </cell>
        </row>
        <row r="601">
          <cell r="A601" t="str">
            <v>09.04.050</v>
          </cell>
          <cell r="B601" t="str">
            <v>Forma em tubo de papelão com diâmetro de 40 cm</v>
          </cell>
          <cell r="C601" t="str">
            <v>M</v>
          </cell>
          <cell r="D601">
            <v>219.59</v>
          </cell>
          <cell r="E601">
            <v>9.77</v>
          </cell>
          <cell r="F601">
            <v>229.36</v>
          </cell>
          <cell r="G601">
            <v>9</v>
          </cell>
        </row>
        <row r="602">
          <cell r="A602" t="str">
            <v>09.04.060</v>
          </cell>
          <cell r="B602" t="str">
            <v>Forma em tubo de papelão com diâmetro de 45 cm</v>
          </cell>
          <cell r="C602" t="str">
            <v>M</v>
          </cell>
          <cell r="D602">
            <v>244.5</v>
          </cell>
          <cell r="E602">
            <v>9.77</v>
          </cell>
          <cell r="F602">
            <v>254.27</v>
          </cell>
          <cell r="G602">
            <v>9</v>
          </cell>
        </row>
        <row r="603">
          <cell r="A603" t="str">
            <v>09.04.070</v>
          </cell>
          <cell r="B603" t="str">
            <v>Forma em tubo de papelão com diâmetro de 50 cm</v>
          </cell>
          <cell r="C603" t="str">
            <v>M</v>
          </cell>
          <cell r="D603">
            <v>219.36</v>
          </cell>
          <cell r="E603">
            <v>9.77</v>
          </cell>
          <cell r="F603">
            <v>229.13</v>
          </cell>
          <cell r="G603">
            <v>9</v>
          </cell>
        </row>
        <row r="604">
          <cell r="A604" t="str">
            <v>09.07</v>
          </cell>
          <cell r="B604" t="str">
            <v>Forma em polipropileno</v>
          </cell>
          <cell r="G604">
            <v>5</v>
          </cell>
        </row>
        <row r="605">
          <cell r="A605" t="str">
            <v>09.07.060</v>
          </cell>
          <cell r="B605" t="str">
            <v>Forma em polipropileno (cubeta) e acessórios para laje nervurada com dimensões variáveis - locação</v>
          </cell>
          <cell r="C605" t="str">
            <v>M3</v>
          </cell>
          <cell r="D605">
            <v>405.96</v>
          </cell>
          <cell r="E605">
            <v>72.069999999999993</v>
          </cell>
          <cell r="F605">
            <v>478.03</v>
          </cell>
          <cell r="G605">
            <v>9</v>
          </cell>
        </row>
        <row r="606">
          <cell r="A606" t="str">
            <v>10</v>
          </cell>
          <cell r="B606" t="str">
            <v>ARMADURA E CORDOALHA ESTRUTURAL</v>
          </cell>
          <cell r="G606">
            <v>2</v>
          </cell>
        </row>
        <row r="607">
          <cell r="A607" t="str">
            <v>10.01</v>
          </cell>
          <cell r="B607" t="str">
            <v>Armadura em barra</v>
          </cell>
          <cell r="G607">
            <v>5</v>
          </cell>
        </row>
        <row r="608">
          <cell r="A608" t="str">
            <v>10.01.020</v>
          </cell>
          <cell r="B608" t="str">
            <v>Armadura em barra de aço CA-25 fyk = 250 MPa</v>
          </cell>
          <cell r="C608" t="str">
            <v>KG</v>
          </cell>
          <cell r="D608">
            <v>8.34</v>
          </cell>
          <cell r="E608">
            <v>2.39</v>
          </cell>
          <cell r="F608">
            <v>10.73</v>
          </cell>
          <cell r="G608">
            <v>9</v>
          </cell>
        </row>
        <row r="609">
          <cell r="A609" t="str">
            <v>10.01.040</v>
          </cell>
          <cell r="B609" t="str">
            <v>Armadura em barra de aço CA-50 (A ou B) fyk = 500 MPa</v>
          </cell>
          <cell r="C609" t="str">
            <v>KG</v>
          </cell>
          <cell r="D609">
            <v>7.83</v>
          </cell>
          <cell r="E609">
            <v>2.39</v>
          </cell>
          <cell r="F609">
            <v>10.220000000000001</v>
          </cell>
          <cell r="G609">
            <v>9</v>
          </cell>
        </row>
        <row r="610">
          <cell r="A610" t="str">
            <v>10.01.060</v>
          </cell>
          <cell r="B610" t="str">
            <v>Armadura em barra de aço CA-60 (A ou B) fyk = 600 MPa</v>
          </cell>
          <cell r="C610" t="str">
            <v>KG</v>
          </cell>
          <cell r="D610">
            <v>7.86</v>
          </cell>
          <cell r="E610">
            <v>2.39</v>
          </cell>
          <cell r="F610">
            <v>10.25</v>
          </cell>
          <cell r="G610">
            <v>9</v>
          </cell>
        </row>
        <row r="611">
          <cell r="A611" t="str">
            <v>10.02</v>
          </cell>
          <cell r="B611" t="str">
            <v>Armadura em tela</v>
          </cell>
          <cell r="G611">
            <v>5</v>
          </cell>
        </row>
        <row r="612">
          <cell r="A612" t="str">
            <v>10.02.020</v>
          </cell>
          <cell r="B612" t="str">
            <v>Armadura em tela soldada de aço</v>
          </cell>
          <cell r="C612" t="str">
            <v>KG</v>
          </cell>
          <cell r="D612">
            <v>9</v>
          </cell>
          <cell r="E612">
            <v>1.19</v>
          </cell>
          <cell r="F612">
            <v>10.19</v>
          </cell>
          <cell r="G612">
            <v>9</v>
          </cell>
        </row>
        <row r="613">
          <cell r="A613" t="str">
            <v>10.20</v>
          </cell>
          <cell r="B613" t="str">
            <v>Reparos, conservações e complementos - GRUPO 10</v>
          </cell>
          <cell r="G613">
            <v>5</v>
          </cell>
        </row>
        <row r="614">
          <cell r="A614" t="str">
            <v>10.20.001</v>
          </cell>
          <cell r="B614" t="str">
            <v>Lubrificante em pasta para aplicação em barras de transferência de concreto</v>
          </cell>
          <cell r="C614" t="str">
            <v>KG</v>
          </cell>
          <cell r="D614">
            <v>50.13</v>
          </cell>
          <cell r="E614">
            <v>12</v>
          </cell>
          <cell r="F614">
            <v>62.13</v>
          </cell>
          <cell r="G614">
            <v>9</v>
          </cell>
        </row>
        <row r="615">
          <cell r="A615" t="str">
            <v>11</v>
          </cell>
          <cell r="B615" t="str">
            <v>CONCRETO, MASSA E LASTRO</v>
          </cell>
          <cell r="G615">
            <v>2</v>
          </cell>
        </row>
        <row r="616">
          <cell r="A616" t="str">
            <v>11.01</v>
          </cell>
          <cell r="B616" t="str">
            <v>Concreto usinado com controle fck - fornecimento do material</v>
          </cell>
          <cell r="G616">
            <v>5</v>
          </cell>
        </row>
        <row r="617">
          <cell r="A617" t="str">
            <v>11.01.100</v>
          </cell>
          <cell r="B617" t="str">
            <v>Concreto usinado, fck = 20 MPa</v>
          </cell>
          <cell r="C617" t="str">
            <v>M3</v>
          </cell>
          <cell r="D617">
            <v>473.18</v>
          </cell>
          <cell r="F617">
            <v>473.18</v>
          </cell>
          <cell r="G617">
            <v>9</v>
          </cell>
        </row>
        <row r="618">
          <cell r="A618" t="str">
            <v>11.01.130</v>
          </cell>
          <cell r="B618" t="str">
            <v>Concreto usinado, fck = 25 MPa</v>
          </cell>
          <cell r="C618" t="str">
            <v>M3</v>
          </cell>
          <cell r="D618">
            <v>495.97</v>
          </cell>
          <cell r="F618">
            <v>495.97</v>
          </cell>
          <cell r="G618">
            <v>9</v>
          </cell>
        </row>
        <row r="619">
          <cell r="A619" t="str">
            <v>11.01.160</v>
          </cell>
          <cell r="B619" t="str">
            <v>Concreto usinado, fck = 30 MPa</v>
          </cell>
          <cell r="C619" t="str">
            <v>M3</v>
          </cell>
          <cell r="D619">
            <v>519.84</v>
          </cell>
          <cell r="F619">
            <v>519.84</v>
          </cell>
          <cell r="G619">
            <v>9</v>
          </cell>
        </row>
        <row r="620">
          <cell r="A620" t="str">
            <v>11.01.170</v>
          </cell>
          <cell r="B620" t="str">
            <v>Concreto usinado, fck = 35 MPa</v>
          </cell>
          <cell r="C620" t="str">
            <v>M3</v>
          </cell>
          <cell r="D620">
            <v>544.88</v>
          </cell>
          <cell r="F620">
            <v>544.88</v>
          </cell>
          <cell r="G620">
            <v>9</v>
          </cell>
        </row>
        <row r="621">
          <cell r="A621" t="str">
            <v>11.01.190</v>
          </cell>
          <cell r="B621" t="str">
            <v>Concreto usinado, fck = 40 MPa</v>
          </cell>
          <cell r="C621" t="str">
            <v>M3</v>
          </cell>
          <cell r="D621">
            <v>571.12</v>
          </cell>
          <cell r="F621">
            <v>571.12</v>
          </cell>
          <cell r="G621">
            <v>9</v>
          </cell>
        </row>
        <row r="622">
          <cell r="A622" t="str">
            <v>11.01.260</v>
          </cell>
          <cell r="B622" t="str">
            <v>Concreto usinado, fck = 20 MPa - para bombeamento</v>
          </cell>
          <cell r="C622" t="str">
            <v>M3</v>
          </cell>
          <cell r="D622">
            <v>532.55999999999995</v>
          </cell>
          <cell r="F622">
            <v>532.55999999999995</v>
          </cell>
          <cell r="G622">
            <v>9</v>
          </cell>
        </row>
        <row r="623">
          <cell r="A623" t="str">
            <v>11.01.290</v>
          </cell>
          <cell r="B623" t="str">
            <v>Concreto usinado, fck = 25 MPa - para bombeamento</v>
          </cell>
          <cell r="C623" t="str">
            <v>M3</v>
          </cell>
          <cell r="D623">
            <v>553.96</v>
          </cell>
          <cell r="F623">
            <v>553.96</v>
          </cell>
          <cell r="G623">
            <v>9</v>
          </cell>
        </row>
        <row r="624">
          <cell r="A624" t="str">
            <v>11.01.320</v>
          </cell>
          <cell r="B624" t="str">
            <v>Concreto usinado, fck = 30 MPa - para bombeamento</v>
          </cell>
          <cell r="C624" t="str">
            <v>M3</v>
          </cell>
          <cell r="D624">
            <v>577.64</v>
          </cell>
          <cell r="F624">
            <v>577.64</v>
          </cell>
          <cell r="G624">
            <v>9</v>
          </cell>
        </row>
        <row r="625">
          <cell r="A625" t="str">
            <v>11.01.321</v>
          </cell>
          <cell r="B625" t="str">
            <v>Concreto usinado, fck = 35 MPa - para bombeamento</v>
          </cell>
          <cell r="C625" t="str">
            <v>M3</v>
          </cell>
          <cell r="D625">
            <v>602.47</v>
          </cell>
          <cell r="F625">
            <v>602.47</v>
          </cell>
          <cell r="G625">
            <v>9</v>
          </cell>
        </row>
        <row r="626">
          <cell r="A626" t="str">
            <v>11.01.350</v>
          </cell>
          <cell r="B626" t="str">
            <v>Concreto usinado, fck = 40 MPa - para bombeamento</v>
          </cell>
          <cell r="C626" t="str">
            <v>M3</v>
          </cell>
          <cell r="D626">
            <v>629.92999999999995</v>
          </cell>
          <cell r="F626">
            <v>629.92999999999995</v>
          </cell>
          <cell r="G626">
            <v>9</v>
          </cell>
        </row>
        <row r="627">
          <cell r="A627" t="str">
            <v>11.01.520</v>
          </cell>
          <cell r="B627" t="str">
            <v>Concreto usinado, fck = 30 MPa - para bombeamento em estaca hélice contínua</v>
          </cell>
          <cell r="C627" t="str">
            <v>M3</v>
          </cell>
          <cell r="D627">
            <v>588.64</v>
          </cell>
          <cell r="F627">
            <v>588.64</v>
          </cell>
          <cell r="G627">
            <v>9</v>
          </cell>
        </row>
        <row r="628">
          <cell r="A628" t="str">
            <v>11.01.621</v>
          </cell>
          <cell r="B628" t="str">
            <v>Concreto usinado, fck=30 MPa, fctm_k=4,2 Mpa</v>
          </cell>
          <cell r="C628" t="str">
            <v>M3</v>
          </cell>
          <cell r="D628">
            <v>509.65</v>
          </cell>
          <cell r="F628">
            <v>509.65</v>
          </cell>
          <cell r="G628">
            <v>9</v>
          </cell>
        </row>
        <row r="629">
          <cell r="A629" t="str">
            <v>11.01.630</v>
          </cell>
          <cell r="B629" t="str">
            <v>Concreto usinado, fck = 25 MPa - para perfil extrudado</v>
          </cell>
          <cell r="C629" t="str">
            <v>M3</v>
          </cell>
          <cell r="D629">
            <v>576.61</v>
          </cell>
          <cell r="F629">
            <v>576.61</v>
          </cell>
          <cell r="G629">
            <v>9</v>
          </cell>
        </row>
        <row r="630">
          <cell r="A630" t="str">
            <v>11.02</v>
          </cell>
          <cell r="B630" t="str">
            <v>Concreto usinado não estrutural - fornecimento do material</v>
          </cell>
          <cell r="G630">
            <v>5</v>
          </cell>
        </row>
        <row r="631">
          <cell r="A631" t="str">
            <v>11.02.020</v>
          </cell>
          <cell r="B631" t="str">
            <v>Concreto usinado não estrutural mínimo 150 kg cimento / m³</v>
          </cell>
          <cell r="C631" t="str">
            <v>M3</v>
          </cell>
          <cell r="D631">
            <v>549.15</v>
          </cell>
          <cell r="F631">
            <v>549.15</v>
          </cell>
          <cell r="G631">
            <v>9</v>
          </cell>
        </row>
        <row r="632">
          <cell r="A632" t="str">
            <v>11.02.040</v>
          </cell>
          <cell r="B632" t="str">
            <v>Concreto usinado não estrutural mínimo 200 kg cimento / m³</v>
          </cell>
          <cell r="C632" t="str">
            <v>M3</v>
          </cell>
          <cell r="D632">
            <v>570.15</v>
          </cell>
          <cell r="F632">
            <v>570.15</v>
          </cell>
          <cell r="G632">
            <v>9</v>
          </cell>
        </row>
        <row r="633">
          <cell r="A633" t="str">
            <v>11.02.060</v>
          </cell>
          <cell r="B633" t="str">
            <v>Concreto usinado não estrutural mínimo 300 kg cimento / m³</v>
          </cell>
          <cell r="C633" t="str">
            <v>M3</v>
          </cell>
          <cell r="D633">
            <v>555.45000000000005</v>
          </cell>
          <cell r="F633">
            <v>555.45000000000005</v>
          </cell>
          <cell r="G633">
            <v>9</v>
          </cell>
        </row>
        <row r="634">
          <cell r="A634" t="str">
            <v>11.03</v>
          </cell>
          <cell r="B634" t="str">
            <v>Concreto executado no local com controle fck - fornecimento do material</v>
          </cell>
          <cell r="G634">
            <v>5</v>
          </cell>
        </row>
        <row r="635">
          <cell r="A635" t="str">
            <v>11.03.090</v>
          </cell>
          <cell r="B635" t="str">
            <v>Concreto preparado no local, fck = 20 MPa</v>
          </cell>
          <cell r="C635" t="str">
            <v>M3</v>
          </cell>
          <cell r="D635">
            <v>394.82</v>
          </cell>
          <cell r="E635">
            <v>111.42</v>
          </cell>
          <cell r="F635">
            <v>506.24</v>
          </cell>
          <cell r="G635">
            <v>9</v>
          </cell>
        </row>
        <row r="636">
          <cell r="A636" t="str">
            <v>11.04</v>
          </cell>
          <cell r="B636" t="str">
            <v>Concreto não estrutural executado no local - fornecimento do material</v>
          </cell>
          <cell r="G636">
            <v>5</v>
          </cell>
        </row>
        <row r="637">
          <cell r="A637" t="str">
            <v>11.04.020</v>
          </cell>
          <cell r="B637" t="str">
            <v>Concreto não estrutural executado no local, mínimo 150 kg cimento / m³</v>
          </cell>
          <cell r="C637" t="str">
            <v>M3</v>
          </cell>
          <cell r="D637">
            <v>325.87</v>
          </cell>
          <cell r="E637">
            <v>46.43</v>
          </cell>
          <cell r="F637">
            <v>372.3</v>
          </cell>
          <cell r="G637">
            <v>9</v>
          </cell>
        </row>
        <row r="638">
          <cell r="A638" t="str">
            <v>11.04.040</v>
          </cell>
          <cell r="B638" t="str">
            <v>Concreto não estrutural executado no local, mínimo 200 kg cimento / m³</v>
          </cell>
          <cell r="C638" t="str">
            <v>M3</v>
          </cell>
          <cell r="D638">
            <v>356.37</v>
          </cell>
          <cell r="E638">
            <v>46.43</v>
          </cell>
          <cell r="F638">
            <v>402.8</v>
          </cell>
          <cell r="G638">
            <v>9</v>
          </cell>
        </row>
        <row r="639">
          <cell r="A639" t="str">
            <v>11.04.060</v>
          </cell>
          <cell r="B639" t="str">
            <v>Concreto não estrutural executado no local, mínimo 300 kg cimento / m³</v>
          </cell>
          <cell r="C639" t="str">
            <v>M3</v>
          </cell>
          <cell r="D639">
            <v>421.14</v>
          </cell>
          <cell r="E639">
            <v>46.43</v>
          </cell>
          <cell r="F639">
            <v>467.57</v>
          </cell>
          <cell r="G639">
            <v>9</v>
          </cell>
        </row>
        <row r="640">
          <cell r="A640" t="str">
            <v>11.05</v>
          </cell>
          <cell r="B640" t="str">
            <v>Concreto e argamassa especial</v>
          </cell>
          <cell r="G640">
            <v>5</v>
          </cell>
        </row>
        <row r="641">
          <cell r="A641" t="str">
            <v>11.05.010</v>
          </cell>
          <cell r="B641" t="str">
            <v>Argamassa em solo e cimento a 5% em peso</v>
          </cell>
          <cell r="C641" t="str">
            <v>M3</v>
          </cell>
          <cell r="D641">
            <v>76.430000000000007</v>
          </cell>
          <cell r="E641">
            <v>46.43</v>
          </cell>
          <cell r="F641">
            <v>122.86</v>
          </cell>
          <cell r="G641">
            <v>9</v>
          </cell>
        </row>
        <row r="642">
          <cell r="A642" t="str">
            <v>11.05.030</v>
          </cell>
          <cell r="B642" t="str">
            <v>Argamassa graute expansiva autonivelante de alta resistência</v>
          </cell>
          <cell r="C642" t="str">
            <v>M3</v>
          </cell>
          <cell r="D642">
            <v>3687.38</v>
          </cell>
          <cell r="E642">
            <v>52.08</v>
          </cell>
          <cell r="F642">
            <v>3739.46</v>
          </cell>
          <cell r="G642">
            <v>9</v>
          </cell>
        </row>
        <row r="643">
          <cell r="A643" t="str">
            <v>11.05.040</v>
          </cell>
          <cell r="B643" t="str">
            <v>Argamassa graute</v>
          </cell>
          <cell r="C643" t="str">
            <v>M3</v>
          </cell>
          <cell r="D643">
            <v>364.51</v>
          </cell>
          <cell r="E643">
            <v>52.08</v>
          </cell>
          <cell r="F643">
            <v>416.59</v>
          </cell>
          <cell r="G643">
            <v>9</v>
          </cell>
        </row>
        <row r="644">
          <cell r="A644" t="str">
            <v>11.05.060</v>
          </cell>
          <cell r="B644" t="str">
            <v>Concreto ciclópico - fornecimento e aplicação (com 30% de pedra rachão), concreto fck 15 Mpa</v>
          </cell>
          <cell r="C644" t="str">
            <v>M3</v>
          </cell>
          <cell r="D644">
            <v>379.66</v>
          </cell>
          <cell r="E644">
            <v>342.34</v>
          </cell>
          <cell r="F644">
            <v>722</v>
          </cell>
          <cell r="G644">
            <v>9</v>
          </cell>
        </row>
        <row r="645">
          <cell r="A645" t="str">
            <v>11.05.120</v>
          </cell>
          <cell r="B645" t="str">
            <v>Execução de concreto projetado - consumo de cimento 350 kg/m³</v>
          </cell>
          <cell r="C645" t="str">
            <v>M3</v>
          </cell>
          <cell r="D645">
            <v>2304.21</v>
          </cell>
          <cell r="E645">
            <v>626.55999999999995</v>
          </cell>
          <cell r="F645">
            <v>2930.77</v>
          </cell>
          <cell r="G645">
            <v>9</v>
          </cell>
        </row>
        <row r="646">
          <cell r="A646" t="str">
            <v>11.11</v>
          </cell>
          <cell r="B646" t="str">
            <v>Argamassas especiais</v>
          </cell>
          <cell r="G646">
            <v>5</v>
          </cell>
        </row>
        <row r="647">
          <cell r="A647" t="str">
            <v>11.11.030</v>
          </cell>
          <cell r="B647" t="str">
            <v>Argamassa de cimento e areia, fck = 20 MPa, consumo de cimento 600 kg/m³ - material para injeção em estaca raiz</v>
          </cell>
          <cell r="C647" t="str">
            <v>M3</v>
          </cell>
          <cell r="D647">
            <v>505.66</v>
          </cell>
          <cell r="E647">
            <v>46.43</v>
          </cell>
          <cell r="F647">
            <v>552.09</v>
          </cell>
          <cell r="G647">
            <v>9</v>
          </cell>
        </row>
        <row r="648">
          <cell r="A648" t="str">
            <v>11.16</v>
          </cell>
          <cell r="B648" t="str">
            <v>Lançamento e aplicação</v>
          </cell>
          <cell r="G648">
            <v>5</v>
          </cell>
        </row>
        <row r="649">
          <cell r="A649" t="str">
            <v>11.16.020</v>
          </cell>
          <cell r="B649" t="str">
            <v>Lançamento, espalhamento e adensamento de concreto ou massa em lastro e/ou enchimento</v>
          </cell>
          <cell r="C649" t="str">
            <v>M3</v>
          </cell>
          <cell r="E649">
            <v>78.319999999999993</v>
          </cell>
          <cell r="F649">
            <v>78.319999999999993</v>
          </cell>
          <cell r="G649">
            <v>9</v>
          </cell>
        </row>
        <row r="650">
          <cell r="A650" t="str">
            <v>11.16.040</v>
          </cell>
          <cell r="B650" t="str">
            <v>Lançamento e adensamento de concreto ou massa em fundação</v>
          </cell>
          <cell r="C650" t="str">
            <v>M3</v>
          </cell>
          <cell r="E650">
            <v>156.63999999999999</v>
          </cell>
          <cell r="F650">
            <v>156.63999999999999</v>
          </cell>
          <cell r="G650">
            <v>9</v>
          </cell>
        </row>
        <row r="651">
          <cell r="A651" t="str">
            <v>11.16.060</v>
          </cell>
          <cell r="B651" t="str">
            <v>Lançamento e adensamento de concreto ou massa em estrutura</v>
          </cell>
          <cell r="C651" t="str">
            <v>M3</v>
          </cell>
          <cell r="E651">
            <v>108.2</v>
          </cell>
          <cell r="F651">
            <v>108.2</v>
          </cell>
          <cell r="G651">
            <v>9</v>
          </cell>
        </row>
        <row r="652">
          <cell r="A652" t="str">
            <v>11.16.080</v>
          </cell>
          <cell r="B652" t="str">
            <v>Lançamento e adensamento de concreto ou massa por bombeamento</v>
          </cell>
          <cell r="C652" t="str">
            <v>M3</v>
          </cell>
          <cell r="D652">
            <v>60.26</v>
          </cell>
          <cell r="E652">
            <v>59.75</v>
          </cell>
          <cell r="F652">
            <v>120.01</v>
          </cell>
          <cell r="G652">
            <v>9</v>
          </cell>
        </row>
        <row r="653">
          <cell r="A653" t="str">
            <v>11.16.220</v>
          </cell>
          <cell r="B653" t="str">
            <v>Nivelamento de piso em concreto com acabadora de superfície</v>
          </cell>
          <cell r="C653" t="str">
            <v>M2</v>
          </cell>
          <cell r="D653">
            <v>16.23</v>
          </cell>
          <cell r="F653">
            <v>16.23</v>
          </cell>
          <cell r="G653">
            <v>9</v>
          </cell>
        </row>
        <row r="654">
          <cell r="A654" t="str">
            <v>11.18</v>
          </cell>
          <cell r="B654" t="str">
            <v>Lastro e enchimento</v>
          </cell>
          <cell r="G654">
            <v>5</v>
          </cell>
        </row>
        <row r="655">
          <cell r="A655" t="str">
            <v>11.18.020</v>
          </cell>
          <cell r="B655" t="str">
            <v>Lastro de areia</v>
          </cell>
          <cell r="C655" t="str">
            <v>M3</v>
          </cell>
          <cell r="D655">
            <v>184.38</v>
          </cell>
          <cell r="E655">
            <v>65</v>
          </cell>
          <cell r="F655">
            <v>249.38</v>
          </cell>
          <cell r="G655">
            <v>9</v>
          </cell>
        </row>
        <row r="656">
          <cell r="A656" t="str">
            <v>11.18.040</v>
          </cell>
          <cell r="B656" t="str">
            <v>Lastro de pedra britada</v>
          </cell>
          <cell r="C656" t="str">
            <v>M3</v>
          </cell>
          <cell r="D656">
            <v>171.92</v>
          </cell>
          <cell r="E656">
            <v>27.86</v>
          </cell>
          <cell r="F656">
            <v>199.78</v>
          </cell>
          <cell r="G656">
            <v>9</v>
          </cell>
        </row>
        <row r="657">
          <cell r="A657" t="str">
            <v>11.18.060</v>
          </cell>
          <cell r="B657" t="str">
            <v>Lona plástica - 150 micron</v>
          </cell>
          <cell r="C657" t="str">
            <v>M2</v>
          </cell>
          <cell r="D657">
            <v>3.7</v>
          </cell>
          <cell r="E657">
            <v>0.56000000000000005</v>
          </cell>
          <cell r="F657">
            <v>4.26</v>
          </cell>
          <cell r="G657">
            <v>9</v>
          </cell>
        </row>
        <row r="658">
          <cell r="A658" t="str">
            <v>11.18.070</v>
          </cell>
          <cell r="B658" t="str">
            <v>Enchimento de laje com concreto celular com densidade de 1.200 kg/m³</v>
          </cell>
          <cell r="C658" t="str">
            <v>M3</v>
          </cell>
          <cell r="D658">
            <v>998.27</v>
          </cell>
          <cell r="E658">
            <v>85.59</v>
          </cell>
          <cell r="F658">
            <v>1083.8599999999999</v>
          </cell>
          <cell r="G658">
            <v>9</v>
          </cell>
        </row>
        <row r="659">
          <cell r="A659" t="str">
            <v>11.18.080</v>
          </cell>
          <cell r="B659" t="str">
            <v>Enchimento de laje com tijolos cerâmicos furados</v>
          </cell>
          <cell r="C659" t="str">
            <v>M3</v>
          </cell>
          <cell r="D659">
            <v>336</v>
          </cell>
          <cell r="E659">
            <v>37.14</v>
          </cell>
          <cell r="F659">
            <v>373.14</v>
          </cell>
          <cell r="G659">
            <v>9</v>
          </cell>
        </row>
        <row r="660">
          <cell r="A660" t="str">
            <v>11.18.110</v>
          </cell>
          <cell r="B660" t="str">
            <v>Enchimento de nichos em geral, com material proveniente de entulho</v>
          </cell>
          <cell r="C660" t="str">
            <v>M3</v>
          </cell>
          <cell r="E660">
            <v>37.14</v>
          </cell>
          <cell r="F660">
            <v>37.14</v>
          </cell>
          <cell r="G660">
            <v>9</v>
          </cell>
        </row>
        <row r="661">
          <cell r="A661" t="str">
            <v>11.18.140</v>
          </cell>
          <cell r="B661" t="str">
            <v>Lastro e/ou fundação em rachão mecanizado</v>
          </cell>
          <cell r="C661" t="str">
            <v>M3</v>
          </cell>
          <cell r="D661">
            <v>229.18</v>
          </cell>
          <cell r="E661">
            <v>18.57</v>
          </cell>
          <cell r="F661">
            <v>247.75</v>
          </cell>
          <cell r="G661">
            <v>9</v>
          </cell>
        </row>
        <row r="662">
          <cell r="A662" t="str">
            <v>11.18.150</v>
          </cell>
          <cell r="B662" t="str">
            <v>Lastro e/ou fundação em rachão manual</v>
          </cell>
          <cell r="C662" t="str">
            <v>M3</v>
          </cell>
          <cell r="D662">
            <v>193.31</v>
          </cell>
          <cell r="E662">
            <v>55.71</v>
          </cell>
          <cell r="F662">
            <v>249.02</v>
          </cell>
          <cell r="G662">
            <v>9</v>
          </cell>
        </row>
        <row r="663">
          <cell r="A663" t="str">
            <v>11.18.160</v>
          </cell>
          <cell r="B663" t="str">
            <v>Enchimento de nichos em geral, com areia</v>
          </cell>
          <cell r="C663" t="str">
            <v>M3</v>
          </cell>
          <cell r="D663">
            <v>184.38</v>
          </cell>
          <cell r="E663">
            <v>87.61</v>
          </cell>
          <cell r="F663">
            <v>271.99</v>
          </cell>
          <cell r="G663">
            <v>9</v>
          </cell>
        </row>
        <row r="664">
          <cell r="A664" t="str">
            <v>11.18.180</v>
          </cell>
          <cell r="B664" t="str">
            <v>Colchão de areia</v>
          </cell>
          <cell r="C664" t="str">
            <v>M3</v>
          </cell>
          <cell r="D664">
            <v>202.24</v>
          </cell>
          <cell r="E664">
            <v>0.19</v>
          </cell>
          <cell r="F664">
            <v>202.43</v>
          </cell>
          <cell r="G664">
            <v>9</v>
          </cell>
        </row>
        <row r="665">
          <cell r="A665" t="str">
            <v>11.18.190</v>
          </cell>
          <cell r="B665" t="str">
            <v>Enchimento de nichos com poliestireno expandido do tipo P-1</v>
          </cell>
          <cell r="C665" t="str">
            <v>M3</v>
          </cell>
          <cell r="D665">
            <v>317.16000000000003</v>
          </cell>
          <cell r="E665">
            <v>14.86</v>
          </cell>
          <cell r="F665">
            <v>332.02</v>
          </cell>
          <cell r="G665">
            <v>9</v>
          </cell>
        </row>
        <row r="666">
          <cell r="A666" t="str">
            <v>11.18.220</v>
          </cell>
          <cell r="B666" t="str">
            <v>Enchimento de nichos com poliestireno expandido do tipo EPS-5F</v>
          </cell>
          <cell r="C666" t="str">
            <v>M3</v>
          </cell>
          <cell r="D666">
            <v>1286.8800000000001</v>
          </cell>
          <cell r="E666">
            <v>14.86</v>
          </cell>
          <cell r="F666">
            <v>1301.74</v>
          </cell>
          <cell r="G666">
            <v>9</v>
          </cell>
        </row>
        <row r="667">
          <cell r="A667" t="str">
            <v>11.20</v>
          </cell>
          <cell r="B667" t="str">
            <v>Reparos, conservações e complementos - GRUPO 11</v>
          </cell>
          <cell r="G667">
            <v>5</v>
          </cell>
        </row>
        <row r="668">
          <cell r="A668" t="str">
            <v>11.20.030</v>
          </cell>
          <cell r="B668" t="str">
            <v>Cura química de concreto, membrana líquida</v>
          </cell>
          <cell r="C668" t="str">
            <v>M2</v>
          </cell>
          <cell r="D668">
            <v>2.72</v>
          </cell>
          <cell r="E668">
            <v>4.6399999999999997</v>
          </cell>
          <cell r="F668">
            <v>7.36</v>
          </cell>
          <cell r="G668">
            <v>9</v>
          </cell>
        </row>
        <row r="669">
          <cell r="A669" t="str">
            <v>11.20.050</v>
          </cell>
          <cell r="B669" t="str">
            <v>Corte de junta de dilatação, com serra de disco diamantado para pisos</v>
          </cell>
          <cell r="C669" t="str">
            <v>M</v>
          </cell>
          <cell r="D669">
            <v>11.58</v>
          </cell>
          <cell r="F669">
            <v>11.58</v>
          </cell>
          <cell r="G669">
            <v>9</v>
          </cell>
        </row>
        <row r="670">
          <cell r="A670" t="str">
            <v>11.20.090</v>
          </cell>
          <cell r="B670" t="str">
            <v>Selante endurecedor de concreto antipó</v>
          </cell>
          <cell r="C670" t="str">
            <v>M2</v>
          </cell>
          <cell r="D670">
            <v>3.65</v>
          </cell>
          <cell r="E670">
            <v>4.6399999999999997</v>
          </cell>
          <cell r="F670">
            <v>8.2899999999999991</v>
          </cell>
          <cell r="G670">
            <v>9</v>
          </cell>
        </row>
        <row r="671">
          <cell r="A671" t="str">
            <v>11.20.120</v>
          </cell>
          <cell r="B671" t="str">
            <v>Reparo superficial com argamassa polimérica (tixotrópica), bicomponente</v>
          </cell>
          <cell r="C671" t="str">
            <v>M3</v>
          </cell>
          <cell r="D671">
            <v>9406.49</v>
          </cell>
          <cell r="E671">
            <v>1613.32</v>
          </cell>
          <cell r="F671">
            <v>11019.81</v>
          </cell>
          <cell r="G671">
            <v>9</v>
          </cell>
        </row>
        <row r="672">
          <cell r="A672" t="str">
            <v>11.20.130</v>
          </cell>
          <cell r="B672" t="str">
            <v>Tratamento de fissuras estáveis (não ativas) em elementos de concreto</v>
          </cell>
          <cell r="C672" t="str">
            <v>M</v>
          </cell>
          <cell r="D672">
            <v>192.56</v>
          </cell>
          <cell r="E672">
            <v>123.54</v>
          </cell>
          <cell r="F672">
            <v>316.10000000000002</v>
          </cell>
          <cell r="G672">
            <v>9</v>
          </cell>
        </row>
        <row r="673">
          <cell r="A673" t="str">
            <v>12</v>
          </cell>
          <cell r="B673" t="str">
            <v>FUNDACAO PROFUNDA</v>
          </cell>
          <cell r="G673">
            <v>2</v>
          </cell>
        </row>
        <row r="674">
          <cell r="A674" t="str">
            <v>12.01</v>
          </cell>
          <cell r="B674" t="str">
            <v>Broca</v>
          </cell>
          <cell r="G674">
            <v>5</v>
          </cell>
        </row>
        <row r="675">
          <cell r="A675" t="str">
            <v>12.01.021</v>
          </cell>
          <cell r="B675" t="str">
            <v>Broca em concreto armado diâmetro de 20 cm - completa</v>
          </cell>
          <cell r="C675" t="str">
            <v>M</v>
          </cell>
          <cell r="D675">
            <v>18.54</v>
          </cell>
          <cell r="E675">
            <v>43.35</v>
          </cell>
          <cell r="F675">
            <v>61.89</v>
          </cell>
          <cell r="G675">
            <v>9</v>
          </cell>
        </row>
        <row r="676">
          <cell r="A676" t="str">
            <v>12.01.041</v>
          </cell>
          <cell r="B676" t="str">
            <v>Broca em concreto armado diâmetro de 25 cm - completa</v>
          </cell>
          <cell r="C676" t="str">
            <v>M</v>
          </cell>
          <cell r="D676">
            <v>29.97</v>
          </cell>
          <cell r="E676">
            <v>45.08</v>
          </cell>
          <cell r="F676">
            <v>75.05</v>
          </cell>
          <cell r="G676">
            <v>9</v>
          </cell>
        </row>
        <row r="677">
          <cell r="A677" t="str">
            <v>12.01.061</v>
          </cell>
          <cell r="B677" t="str">
            <v>Broca em concreto armado diâmetro de 30 cm - completa</v>
          </cell>
          <cell r="C677" t="str">
            <v>M</v>
          </cell>
          <cell r="D677">
            <v>44.87</v>
          </cell>
          <cell r="E677">
            <v>71.75</v>
          </cell>
          <cell r="F677">
            <v>116.62</v>
          </cell>
          <cell r="G677">
            <v>9</v>
          </cell>
        </row>
        <row r="678">
          <cell r="A678" t="str">
            <v>12.04</v>
          </cell>
          <cell r="B678" t="str">
            <v>Estaca pre-moldada de concreto</v>
          </cell>
          <cell r="G678">
            <v>5</v>
          </cell>
        </row>
        <row r="679">
          <cell r="A679" t="str">
            <v>12.04.080</v>
          </cell>
          <cell r="B679" t="str">
            <v>Taxa de mobilização e desmobilização de equipamentos para execução de estaca pré-moldada</v>
          </cell>
          <cell r="C679" t="str">
            <v>TX</v>
          </cell>
          <cell r="D679">
            <v>26884.560000000001</v>
          </cell>
          <cell r="F679">
            <v>26884.560000000001</v>
          </cell>
          <cell r="G679">
            <v>9</v>
          </cell>
        </row>
        <row r="680">
          <cell r="A680" t="str">
            <v>12.04.081</v>
          </cell>
          <cell r="B680" t="str">
            <v>Estaca pré-moldada protendida cravada para 20t</v>
          </cell>
          <cell r="C680" t="str">
            <v>M</v>
          </cell>
          <cell r="D680">
            <v>179.41</v>
          </cell>
          <cell r="E680">
            <v>1.86</v>
          </cell>
          <cell r="F680">
            <v>181.27</v>
          </cell>
          <cell r="G680">
            <v>9</v>
          </cell>
        </row>
        <row r="681">
          <cell r="A681" t="str">
            <v>12.04.082</v>
          </cell>
          <cell r="B681" t="str">
            <v>Estaca pré-moldada protendida cravada para 30t</v>
          </cell>
          <cell r="C681" t="str">
            <v>M</v>
          </cell>
          <cell r="D681">
            <v>191.91</v>
          </cell>
          <cell r="E681">
            <v>1.86</v>
          </cell>
          <cell r="F681">
            <v>193.77</v>
          </cell>
          <cell r="G681">
            <v>9</v>
          </cell>
        </row>
        <row r="682">
          <cell r="A682" t="str">
            <v>12.04.083</v>
          </cell>
          <cell r="B682" t="str">
            <v>Estaca pré-moldada protendida cravada para 40t</v>
          </cell>
          <cell r="C682" t="str">
            <v>M</v>
          </cell>
          <cell r="D682">
            <v>204.37</v>
          </cell>
          <cell r="E682">
            <v>1.86</v>
          </cell>
          <cell r="F682">
            <v>206.23</v>
          </cell>
          <cell r="G682">
            <v>9</v>
          </cell>
        </row>
        <row r="683">
          <cell r="A683" t="str">
            <v>12.04.084</v>
          </cell>
          <cell r="B683" t="str">
            <v>Estaca pré-moldada protendida cravada para 50t</v>
          </cell>
          <cell r="C683" t="str">
            <v>M</v>
          </cell>
          <cell r="D683">
            <v>224.59</v>
          </cell>
          <cell r="E683">
            <v>1.86</v>
          </cell>
          <cell r="F683">
            <v>226.45</v>
          </cell>
          <cell r="G683">
            <v>9</v>
          </cell>
        </row>
        <row r="684">
          <cell r="A684" t="str">
            <v>12.04.085</v>
          </cell>
          <cell r="B684" t="str">
            <v>Estaca pré-moldada protendida cravada para 60t</v>
          </cell>
          <cell r="C684" t="str">
            <v>M</v>
          </cell>
          <cell r="D684">
            <v>309.92</v>
          </cell>
          <cell r="E684">
            <v>1.86</v>
          </cell>
          <cell r="F684">
            <v>311.77999999999997</v>
          </cell>
          <cell r="G684">
            <v>9</v>
          </cell>
        </row>
        <row r="685">
          <cell r="A685" t="str">
            <v>12.05</v>
          </cell>
          <cell r="B685" t="str">
            <v>Estaca escavada mecanicamente</v>
          </cell>
          <cell r="G685">
            <v>5</v>
          </cell>
        </row>
        <row r="686">
          <cell r="A686" t="str">
            <v>12.05.010</v>
          </cell>
          <cell r="B686" t="str">
            <v>Taxa de mobilização e desmobilização de equipamentos para execução de estaca escavada</v>
          </cell>
          <cell r="C686" t="str">
            <v>TX</v>
          </cell>
          <cell r="D686">
            <v>2315.63</v>
          </cell>
          <cell r="F686">
            <v>2315.63</v>
          </cell>
          <cell r="G686">
            <v>9</v>
          </cell>
        </row>
        <row r="687">
          <cell r="A687" t="str">
            <v>12.05.020</v>
          </cell>
          <cell r="B687" t="str">
            <v>Estaca escavada mecanicamente, diâmetro de 25 cm até 20 t</v>
          </cell>
          <cell r="C687" t="str">
            <v>M</v>
          </cell>
          <cell r="D687">
            <v>41.37</v>
          </cell>
          <cell r="E687">
            <v>13.73</v>
          </cell>
          <cell r="F687">
            <v>55.1</v>
          </cell>
          <cell r="G687">
            <v>9</v>
          </cell>
        </row>
        <row r="688">
          <cell r="A688" t="str">
            <v>12.05.030</v>
          </cell>
          <cell r="B688" t="str">
            <v>Estaca escavada mecanicamente, diâmetro de 30 cm até 30 t</v>
          </cell>
          <cell r="C688" t="str">
            <v>M</v>
          </cell>
          <cell r="D688">
            <v>55.8</v>
          </cell>
          <cell r="E688">
            <v>19.829999999999998</v>
          </cell>
          <cell r="F688">
            <v>75.63</v>
          </cell>
          <cell r="G688">
            <v>9</v>
          </cell>
        </row>
        <row r="689">
          <cell r="A689" t="str">
            <v>12.05.040</v>
          </cell>
          <cell r="B689" t="str">
            <v>Estaca escavada mecanicamente, diâmetro de 35 cm até 40 t</v>
          </cell>
          <cell r="C689" t="str">
            <v>M</v>
          </cell>
          <cell r="D689">
            <v>74.33</v>
          </cell>
          <cell r="E689">
            <v>27.16</v>
          </cell>
          <cell r="F689">
            <v>101.49</v>
          </cell>
          <cell r="G689">
            <v>9</v>
          </cell>
        </row>
        <row r="690">
          <cell r="A690" t="str">
            <v>12.05.150</v>
          </cell>
          <cell r="B690" t="str">
            <v>Estaca escavada mecanicamente, diâmetro de 40 cm até 50 t</v>
          </cell>
          <cell r="C690" t="str">
            <v>M</v>
          </cell>
          <cell r="D690">
            <v>95.9</v>
          </cell>
          <cell r="E690">
            <v>35.950000000000003</v>
          </cell>
          <cell r="F690">
            <v>131.85</v>
          </cell>
          <cell r="G690">
            <v>9</v>
          </cell>
        </row>
        <row r="691">
          <cell r="A691" t="str">
            <v>12.06</v>
          </cell>
          <cell r="B691" t="str">
            <v>Estaca tipo STRAUSS</v>
          </cell>
          <cell r="G691">
            <v>5</v>
          </cell>
        </row>
        <row r="692">
          <cell r="A692" t="str">
            <v>12.06.010</v>
          </cell>
          <cell r="B692" t="str">
            <v>Taxa de mobilização e desmobilização de equipamentos para execução de estaca tipo Strauss</v>
          </cell>
          <cell r="C692" t="str">
            <v>TX</v>
          </cell>
          <cell r="D692">
            <v>2489.4699999999998</v>
          </cell>
          <cell r="F692">
            <v>2489.4699999999998</v>
          </cell>
          <cell r="G692">
            <v>9</v>
          </cell>
        </row>
        <row r="693">
          <cell r="A693" t="str">
            <v>12.06.020</v>
          </cell>
          <cell r="B693" t="str">
            <v>Estaca tipo Strauss, diâmetro de 25 cm até 20 t</v>
          </cell>
          <cell r="C693" t="str">
            <v>M</v>
          </cell>
          <cell r="D693">
            <v>64.209999999999994</v>
          </cell>
          <cell r="E693">
            <v>11.56</v>
          </cell>
          <cell r="F693">
            <v>75.77</v>
          </cell>
          <cell r="G693">
            <v>9</v>
          </cell>
        </row>
        <row r="694">
          <cell r="A694" t="str">
            <v>12.06.030</v>
          </cell>
          <cell r="B694" t="str">
            <v>Estaca tipo Strauss, diâmetro de 32 cm até 30 t</v>
          </cell>
          <cell r="C694" t="str">
            <v>M</v>
          </cell>
          <cell r="D694">
            <v>82.16</v>
          </cell>
          <cell r="E694">
            <v>16.68</v>
          </cell>
          <cell r="F694">
            <v>98.84</v>
          </cell>
          <cell r="G694">
            <v>9</v>
          </cell>
        </row>
        <row r="695">
          <cell r="A695" t="str">
            <v>12.06.040</v>
          </cell>
          <cell r="B695" t="str">
            <v>Estaca tipo Strauss, diâmetro de 38 cm até 40 t</v>
          </cell>
          <cell r="C695" t="str">
            <v>M</v>
          </cell>
          <cell r="D695">
            <v>105.83</v>
          </cell>
          <cell r="E695">
            <v>22.74</v>
          </cell>
          <cell r="F695">
            <v>128.57</v>
          </cell>
          <cell r="G695">
            <v>9</v>
          </cell>
        </row>
        <row r="696">
          <cell r="A696" t="str">
            <v>12.06.080</v>
          </cell>
          <cell r="B696" t="str">
            <v>Estaca tipo Strauss, diâmetro de 45 cm até 60 t</v>
          </cell>
          <cell r="C696" t="str">
            <v>M</v>
          </cell>
          <cell r="D696">
            <v>166.21</v>
          </cell>
          <cell r="E696">
            <v>29.65</v>
          </cell>
          <cell r="F696">
            <v>195.86</v>
          </cell>
          <cell r="G696">
            <v>9</v>
          </cell>
        </row>
        <row r="697">
          <cell r="A697" t="str">
            <v>12.07</v>
          </cell>
          <cell r="B697" t="str">
            <v>Estaca tipo RAIZ</v>
          </cell>
          <cell r="G697">
            <v>5</v>
          </cell>
        </row>
        <row r="698">
          <cell r="A698" t="str">
            <v>12.07.010</v>
          </cell>
          <cell r="B698" t="str">
            <v>Taxa de mobilização e desmobilização de equipamentos para execução de estaca tipo Raiz em solo</v>
          </cell>
          <cell r="C698" t="str">
            <v>TX</v>
          </cell>
          <cell r="D698">
            <v>25878.16</v>
          </cell>
          <cell r="F698">
            <v>25878.16</v>
          </cell>
          <cell r="G698">
            <v>9</v>
          </cell>
        </row>
        <row r="699">
          <cell r="A699" t="str">
            <v>12.07.030</v>
          </cell>
          <cell r="B699" t="str">
            <v>Estaca tipo Raiz, diâmetro de 10 cm para 10 t, em solo</v>
          </cell>
          <cell r="C699" t="str">
            <v>M</v>
          </cell>
          <cell r="D699">
            <v>215.6</v>
          </cell>
          <cell r="E699">
            <v>8.4</v>
          </cell>
          <cell r="F699">
            <v>224</v>
          </cell>
          <cell r="G699">
            <v>9</v>
          </cell>
        </row>
        <row r="700">
          <cell r="A700" t="str">
            <v>12.07.050</v>
          </cell>
          <cell r="B700" t="str">
            <v>Estaca tipo Raiz, diâmetro de 12 cm para 15 t, em solo</v>
          </cell>
          <cell r="C700" t="str">
            <v>M</v>
          </cell>
          <cell r="D700">
            <v>246.95</v>
          </cell>
          <cell r="E700">
            <v>10.53</v>
          </cell>
          <cell r="F700">
            <v>257.48</v>
          </cell>
          <cell r="G700">
            <v>9</v>
          </cell>
        </row>
        <row r="701">
          <cell r="A701" t="str">
            <v>12.07.060</v>
          </cell>
          <cell r="B701" t="str">
            <v>Estaca tipo Raiz, diâmetro de 15 cm para 25 t, em solo</v>
          </cell>
          <cell r="C701" t="str">
            <v>M</v>
          </cell>
          <cell r="D701">
            <v>277.08</v>
          </cell>
          <cell r="E701">
            <v>15.95</v>
          </cell>
          <cell r="F701">
            <v>293.02999999999997</v>
          </cell>
          <cell r="G701">
            <v>9</v>
          </cell>
        </row>
        <row r="702">
          <cell r="A702" t="str">
            <v>12.07.070</v>
          </cell>
          <cell r="B702" t="str">
            <v>Estaca tipo Raiz, diâmetro de 16 cm para 35 t, em solo</v>
          </cell>
          <cell r="C702" t="str">
            <v>M</v>
          </cell>
          <cell r="D702">
            <v>307.49</v>
          </cell>
          <cell r="E702">
            <v>22.32</v>
          </cell>
          <cell r="F702">
            <v>329.81</v>
          </cell>
          <cell r="G702">
            <v>9</v>
          </cell>
        </row>
        <row r="703">
          <cell r="A703" t="str">
            <v>12.07.090</v>
          </cell>
          <cell r="B703" t="str">
            <v>Estaca tipo Raiz, diâmetro de 20 cm para 50 t, em solo</v>
          </cell>
          <cell r="C703" t="str">
            <v>M</v>
          </cell>
          <cell r="D703">
            <v>392.37</v>
          </cell>
          <cell r="E703">
            <v>34.1</v>
          </cell>
          <cell r="F703">
            <v>426.47</v>
          </cell>
          <cell r="G703">
            <v>9</v>
          </cell>
        </row>
        <row r="704">
          <cell r="A704" t="str">
            <v>12.07.100</v>
          </cell>
          <cell r="B704" t="str">
            <v>Estaca tipo Raiz, diâmetro de 25 cm para 80 t, em solo</v>
          </cell>
          <cell r="C704" t="str">
            <v>M</v>
          </cell>
          <cell r="D704">
            <v>451.41</v>
          </cell>
          <cell r="E704">
            <v>40</v>
          </cell>
          <cell r="F704">
            <v>491.41</v>
          </cell>
          <cell r="G704">
            <v>9</v>
          </cell>
        </row>
        <row r="705">
          <cell r="A705" t="str">
            <v>12.07.110</v>
          </cell>
          <cell r="B705" t="str">
            <v>Estaca tipo Raiz, diâmetro de 31 cm para 100 t, em solo</v>
          </cell>
          <cell r="C705" t="str">
            <v>M</v>
          </cell>
          <cell r="D705">
            <v>544.34</v>
          </cell>
          <cell r="E705">
            <v>47.29</v>
          </cell>
          <cell r="F705">
            <v>591.63</v>
          </cell>
          <cell r="G705">
            <v>9</v>
          </cell>
        </row>
        <row r="706">
          <cell r="A706" t="str">
            <v>12.07.130</v>
          </cell>
          <cell r="B706" t="str">
            <v>Estaca tipo Raiz, diâmetro de 40 cm para 130 t, em solo</v>
          </cell>
          <cell r="C706" t="str">
            <v>M</v>
          </cell>
          <cell r="D706">
            <v>647.99</v>
          </cell>
          <cell r="E706">
            <v>40</v>
          </cell>
          <cell r="F706">
            <v>687.99</v>
          </cell>
          <cell r="G706">
            <v>9</v>
          </cell>
        </row>
        <row r="707">
          <cell r="A707" t="str">
            <v>12.07.151</v>
          </cell>
          <cell r="B707" t="str">
            <v>Estaca tipo Raiz, diâmetro de 31 cm, sem armação, em solo</v>
          </cell>
          <cell r="C707" t="str">
            <v>M</v>
          </cell>
          <cell r="D707">
            <v>343.04</v>
          </cell>
          <cell r="F707">
            <v>343.04</v>
          </cell>
          <cell r="G707">
            <v>9</v>
          </cell>
        </row>
        <row r="708">
          <cell r="A708" t="str">
            <v>12.07.153</v>
          </cell>
          <cell r="B708" t="str">
            <v>Estaca tipo Raiz, diâmetro de 45 cm, sem armação, em solo</v>
          </cell>
          <cell r="C708" t="str">
            <v>M</v>
          </cell>
          <cell r="D708">
            <v>522.35</v>
          </cell>
          <cell r="F708">
            <v>522.35</v>
          </cell>
          <cell r="G708">
            <v>9</v>
          </cell>
        </row>
        <row r="709">
          <cell r="A709" t="str">
            <v>12.07.270</v>
          </cell>
          <cell r="B709" t="str">
            <v>Taxa de mobilização e desmobilização de equipamentos para execução de estaca tipo Raiz em rocha</v>
          </cell>
          <cell r="C709" t="str">
            <v>TX</v>
          </cell>
          <cell r="D709">
            <v>25878.16</v>
          </cell>
          <cell r="F709">
            <v>25878.16</v>
          </cell>
          <cell r="G709">
            <v>9</v>
          </cell>
        </row>
        <row r="710">
          <cell r="A710" t="str">
            <v>12.07.271</v>
          </cell>
          <cell r="B710" t="str">
            <v>Estaca tipo Raiz, diâmetro de 31 cm, sem armação, em rocha</v>
          </cell>
          <cell r="C710" t="str">
            <v>M</v>
          </cell>
          <cell r="D710">
            <v>1023.29</v>
          </cell>
          <cell r="F710">
            <v>1023.29</v>
          </cell>
          <cell r="G710">
            <v>9</v>
          </cell>
        </row>
        <row r="711">
          <cell r="A711" t="str">
            <v>12.07.272</v>
          </cell>
          <cell r="B711" t="str">
            <v>Estaca tipo Raiz, diâmetro de 41 cm, sem armação, em rocha</v>
          </cell>
          <cell r="C711" t="str">
            <v>M</v>
          </cell>
          <cell r="D711">
            <v>1239.1199999999999</v>
          </cell>
          <cell r="F711">
            <v>1239.1199999999999</v>
          </cell>
          <cell r="G711">
            <v>9</v>
          </cell>
        </row>
        <row r="712">
          <cell r="A712" t="str">
            <v>12.07.273</v>
          </cell>
          <cell r="B712" t="str">
            <v>Estaca tipo Raiz, diâmetro de 45 cm, sem armação, em rocha</v>
          </cell>
          <cell r="C712" t="str">
            <v>M</v>
          </cell>
          <cell r="D712">
            <v>1412.34</v>
          </cell>
          <cell r="F712">
            <v>1412.34</v>
          </cell>
          <cell r="G712">
            <v>9</v>
          </cell>
        </row>
        <row r="713">
          <cell r="A713" t="str">
            <v>12.07.274</v>
          </cell>
          <cell r="B713" t="str">
            <v>Estaca tipo Raiz, diâmetro de 15 cm para 25 t, sem armação e sem argamassa, em rocha</v>
          </cell>
          <cell r="C713" t="str">
            <v>M</v>
          </cell>
          <cell r="D713">
            <v>638.45000000000005</v>
          </cell>
          <cell r="F713">
            <v>638.45000000000005</v>
          </cell>
          <cell r="G713">
            <v>9</v>
          </cell>
        </row>
        <row r="714">
          <cell r="A714" t="str">
            <v>12.07.275</v>
          </cell>
          <cell r="B714" t="str">
            <v>Estaca tipo Raiz, diâmetro de 20 cm para 50 t, sem armação e sem argamassa, em rocha</v>
          </cell>
          <cell r="C714" t="str">
            <v>M</v>
          </cell>
          <cell r="D714">
            <v>769.96</v>
          </cell>
          <cell r="F714">
            <v>769.96</v>
          </cell>
          <cell r="G714">
            <v>9</v>
          </cell>
        </row>
        <row r="715">
          <cell r="A715" t="str">
            <v>12.07.511</v>
          </cell>
          <cell r="B715" t="str">
            <v>Injeção de argamassa de cimento e areia em estaca raiz - sobreconsumo</v>
          </cell>
          <cell r="C715" t="str">
            <v>M3</v>
          </cell>
          <cell r="D715">
            <v>652.20000000000005</v>
          </cell>
          <cell r="F715">
            <v>652.20000000000005</v>
          </cell>
          <cell r="G715">
            <v>9</v>
          </cell>
        </row>
        <row r="716">
          <cell r="A716" t="str">
            <v>12.09</v>
          </cell>
          <cell r="B716" t="str">
            <v>Tubulão</v>
          </cell>
          <cell r="G716">
            <v>5</v>
          </cell>
        </row>
        <row r="717">
          <cell r="A717" t="str">
            <v>12.09.010</v>
          </cell>
          <cell r="B717" t="str">
            <v>Taxa de mobilização e desmobilização de equipamentos para execução de tubulão escavado mecanicamente</v>
          </cell>
          <cell r="C717" t="str">
            <v>TX</v>
          </cell>
          <cell r="D717">
            <v>1954.97</v>
          </cell>
          <cell r="F717">
            <v>1954.97</v>
          </cell>
          <cell r="G717">
            <v>9</v>
          </cell>
        </row>
        <row r="718">
          <cell r="A718" t="str">
            <v>12.09.020</v>
          </cell>
          <cell r="B718" t="str">
            <v>Abertura de fuste mecanizado diâmetro de 50 cm</v>
          </cell>
          <cell r="C718" t="str">
            <v>M</v>
          </cell>
          <cell r="D718">
            <v>34.03</v>
          </cell>
          <cell r="F718">
            <v>34.03</v>
          </cell>
          <cell r="G718">
            <v>9</v>
          </cell>
        </row>
        <row r="719">
          <cell r="A719" t="str">
            <v>12.09.040</v>
          </cell>
          <cell r="B719" t="str">
            <v>Abertura de fuste mecanizado diâmetro de 60 cm</v>
          </cell>
          <cell r="C719" t="str">
            <v>M</v>
          </cell>
          <cell r="D719">
            <v>40.450000000000003</v>
          </cell>
          <cell r="F719">
            <v>40.450000000000003</v>
          </cell>
          <cell r="G719">
            <v>9</v>
          </cell>
        </row>
        <row r="720">
          <cell r="A720" t="str">
            <v>12.09.060</v>
          </cell>
          <cell r="B720" t="str">
            <v>Abertura de fuste mecanizado diâmetro de 80 cm</v>
          </cell>
          <cell r="C720" t="str">
            <v>M</v>
          </cell>
          <cell r="D720">
            <v>60.23</v>
          </cell>
          <cell r="F720">
            <v>60.23</v>
          </cell>
          <cell r="G720">
            <v>9</v>
          </cell>
        </row>
        <row r="721">
          <cell r="A721" t="str">
            <v>12.09.140</v>
          </cell>
          <cell r="B721" t="str">
            <v>Escavação manual em campo aberto para tubulão, fuste e/ou base</v>
          </cell>
          <cell r="C721" t="str">
            <v>M3</v>
          </cell>
          <cell r="E721">
            <v>456.5</v>
          </cell>
          <cell r="F721">
            <v>456.5</v>
          </cell>
          <cell r="G721">
            <v>9</v>
          </cell>
        </row>
        <row r="722">
          <cell r="A722" t="str">
            <v>12.12</v>
          </cell>
          <cell r="B722" t="str">
            <v>Estaca hélice continua</v>
          </cell>
          <cell r="G722">
            <v>5</v>
          </cell>
        </row>
        <row r="723">
          <cell r="A723" t="str">
            <v>12.12.010</v>
          </cell>
          <cell r="B723" t="str">
            <v>Taxa de mobilização e desmobilização de equipamentos para execução de estaca tipo hélice contínua em solo</v>
          </cell>
          <cell r="C723" t="str">
            <v>TX</v>
          </cell>
          <cell r="D723">
            <v>36557.39</v>
          </cell>
          <cell r="F723">
            <v>36557.39</v>
          </cell>
          <cell r="G723">
            <v>9</v>
          </cell>
        </row>
        <row r="724">
          <cell r="A724" t="str">
            <v>12.12.014</v>
          </cell>
          <cell r="B724" t="str">
            <v>Estaca tipo hélice contínua, diâmetro de 25 cm em solo</v>
          </cell>
          <cell r="C724" t="str">
            <v>M</v>
          </cell>
          <cell r="D724">
            <v>42.05</v>
          </cell>
          <cell r="E724">
            <v>4.95</v>
          </cell>
          <cell r="F724">
            <v>47</v>
          </cell>
          <cell r="G724">
            <v>9</v>
          </cell>
        </row>
        <row r="725">
          <cell r="A725" t="str">
            <v>12.12.016</v>
          </cell>
          <cell r="B725" t="str">
            <v>Estaca tipo hélice contínua, diâmetro de 30 cm em solo</v>
          </cell>
          <cell r="C725" t="str">
            <v>M</v>
          </cell>
          <cell r="D725">
            <v>51.38</v>
          </cell>
          <cell r="E725">
            <v>4.95</v>
          </cell>
          <cell r="F725">
            <v>56.33</v>
          </cell>
          <cell r="G725">
            <v>9</v>
          </cell>
        </row>
        <row r="726">
          <cell r="A726" t="str">
            <v>12.12.020</v>
          </cell>
          <cell r="B726" t="str">
            <v>Estaca tipo hélice contínua, diâmetro de 35 cm em solo</v>
          </cell>
          <cell r="C726" t="str">
            <v>M</v>
          </cell>
          <cell r="D726">
            <v>63.16</v>
          </cell>
          <cell r="E726">
            <v>4.95</v>
          </cell>
          <cell r="F726">
            <v>68.11</v>
          </cell>
          <cell r="G726">
            <v>9</v>
          </cell>
        </row>
        <row r="727">
          <cell r="A727" t="str">
            <v>12.12.060</v>
          </cell>
          <cell r="B727" t="str">
            <v>Estaca tipo hélice contínua, diâmetro de 40 cm em solo</v>
          </cell>
          <cell r="C727" t="str">
            <v>M</v>
          </cell>
          <cell r="D727">
            <v>73.67</v>
          </cell>
          <cell r="E727">
            <v>4.95</v>
          </cell>
          <cell r="F727">
            <v>78.62</v>
          </cell>
          <cell r="G727">
            <v>9</v>
          </cell>
        </row>
        <row r="728">
          <cell r="A728" t="str">
            <v>12.12.070</v>
          </cell>
          <cell r="B728" t="str">
            <v>Estaca tipo hélice contínua, diâmetro de 50 cm em solo</v>
          </cell>
          <cell r="C728" t="str">
            <v>M</v>
          </cell>
          <cell r="D728">
            <v>87.34</v>
          </cell>
          <cell r="E728">
            <v>4.95</v>
          </cell>
          <cell r="F728">
            <v>92.29</v>
          </cell>
          <cell r="G728">
            <v>9</v>
          </cell>
        </row>
        <row r="729">
          <cell r="A729" t="str">
            <v>12.12.074</v>
          </cell>
          <cell r="B729" t="str">
            <v>Estaca tipo hélice contínua, diâmetro de 60 cm em solo</v>
          </cell>
          <cell r="C729" t="str">
            <v>M</v>
          </cell>
          <cell r="D729">
            <v>107.97</v>
          </cell>
          <cell r="E729">
            <v>4.95</v>
          </cell>
          <cell r="F729">
            <v>112.92</v>
          </cell>
          <cell r="G729">
            <v>9</v>
          </cell>
        </row>
        <row r="730">
          <cell r="A730" t="str">
            <v>12.12.090</v>
          </cell>
          <cell r="B730" t="str">
            <v>Estaca tipo hélice contínua, diâmetro de 70 cm em solo</v>
          </cell>
          <cell r="C730" t="str">
            <v>M</v>
          </cell>
          <cell r="D730">
            <v>133.44</v>
          </cell>
          <cell r="E730">
            <v>4.95</v>
          </cell>
          <cell r="F730">
            <v>138.38999999999999</v>
          </cell>
          <cell r="G730">
            <v>9</v>
          </cell>
        </row>
        <row r="731">
          <cell r="A731" t="str">
            <v>12.12.100</v>
          </cell>
          <cell r="B731" t="str">
            <v>Estaca tipo hélice contínua, diâmetro de 80 cm em solo</v>
          </cell>
          <cell r="C731" t="str">
            <v>M</v>
          </cell>
          <cell r="D731">
            <v>161.28</v>
          </cell>
          <cell r="E731">
            <v>4.95</v>
          </cell>
          <cell r="F731">
            <v>166.23</v>
          </cell>
          <cell r="G731">
            <v>9</v>
          </cell>
        </row>
        <row r="732">
          <cell r="A732" t="str">
            <v>12.14</v>
          </cell>
          <cell r="B732" t="str">
            <v>Estaca escavada com injeção ou micro estaca</v>
          </cell>
          <cell r="G732">
            <v>5</v>
          </cell>
        </row>
        <row r="733">
          <cell r="A733" t="str">
            <v>12.14.010</v>
          </cell>
          <cell r="B733" t="str">
            <v>Taxa de mobilização e desmobilização de equipamentos para execução de estacas escavadas com injeção ou microestaca</v>
          </cell>
          <cell r="C733" t="str">
            <v>TX</v>
          </cell>
          <cell r="D733">
            <v>22508.400000000001</v>
          </cell>
          <cell r="F733">
            <v>22508.400000000001</v>
          </cell>
          <cell r="G733">
            <v>9</v>
          </cell>
        </row>
        <row r="734">
          <cell r="A734" t="str">
            <v>12.14.040</v>
          </cell>
          <cell r="B734" t="str">
            <v>Estaca escavada com injeção ou microestaca, diâmetro de 16 cm</v>
          </cell>
          <cell r="C734" t="str">
            <v>M</v>
          </cell>
          <cell r="D734">
            <v>291.62</v>
          </cell>
          <cell r="E734">
            <v>22.32</v>
          </cell>
          <cell r="F734">
            <v>313.94</v>
          </cell>
          <cell r="G734">
            <v>9</v>
          </cell>
        </row>
        <row r="735">
          <cell r="A735" t="str">
            <v>12.14.050</v>
          </cell>
          <cell r="B735" t="str">
            <v>Estaca escavada com injeção ou microestaca, diâmetro de 20 cm</v>
          </cell>
          <cell r="C735" t="str">
            <v>M</v>
          </cell>
          <cell r="D735">
            <v>354.42</v>
          </cell>
          <cell r="E735">
            <v>34.1</v>
          </cell>
          <cell r="F735">
            <v>388.52</v>
          </cell>
          <cell r="G735">
            <v>9</v>
          </cell>
        </row>
        <row r="736">
          <cell r="A736" t="str">
            <v>12.14.060</v>
          </cell>
          <cell r="B736" t="str">
            <v>Estaca escavada com injeção ou microestaca, diâmetro de 25 cm</v>
          </cell>
          <cell r="C736" t="str">
            <v>M</v>
          </cell>
          <cell r="D736">
            <v>428.52</v>
          </cell>
          <cell r="E736">
            <v>40</v>
          </cell>
          <cell r="F736">
            <v>468.52</v>
          </cell>
          <cell r="G736">
            <v>9</v>
          </cell>
        </row>
        <row r="737">
          <cell r="A737" t="str">
            <v>13</v>
          </cell>
          <cell r="B737" t="str">
            <v>LAJE E PAINEL DE FECHAMENTO PRE-FABRICADOS</v>
          </cell>
          <cell r="G737">
            <v>2</v>
          </cell>
        </row>
        <row r="738">
          <cell r="A738" t="str">
            <v>13.01</v>
          </cell>
          <cell r="B738" t="str">
            <v>Laje pre-fabricada mista em vigotas treplicadas e lajotas</v>
          </cell>
          <cell r="G738">
            <v>5</v>
          </cell>
        </row>
        <row r="739">
          <cell r="A739" t="str">
            <v>13.01.130</v>
          </cell>
          <cell r="B739" t="str">
            <v>Laje pré-fabricada mista vigota treliçada/lajota cerâmica - LT 12 (8+4) e capa com concreto de 25 MPa</v>
          </cell>
          <cell r="C739" t="str">
            <v>M2</v>
          </cell>
          <cell r="D739">
            <v>127.89</v>
          </cell>
          <cell r="E739">
            <v>29.97</v>
          </cell>
          <cell r="F739">
            <v>157.86000000000001</v>
          </cell>
          <cell r="G739">
            <v>9</v>
          </cell>
        </row>
        <row r="740">
          <cell r="A740" t="str">
            <v>13.01.150</v>
          </cell>
          <cell r="B740" t="str">
            <v>Laje pré-fabricada mista vigota treliçada/lajota cerâmica - LT 16 (12+4) e capa com concreto de 25 MPa</v>
          </cell>
          <cell r="C740" t="str">
            <v>M2</v>
          </cell>
          <cell r="D740">
            <v>124.75</v>
          </cell>
          <cell r="E740">
            <v>32.96</v>
          </cell>
          <cell r="F740">
            <v>157.71</v>
          </cell>
          <cell r="G740">
            <v>9</v>
          </cell>
        </row>
        <row r="741">
          <cell r="A741" t="str">
            <v>13.01.170</v>
          </cell>
          <cell r="B741" t="str">
            <v>Laje pré-fabricada mista vigota treliçada/lajota cerâmica - LT 20 (16+4) e capa com concreto de 25 MPa</v>
          </cell>
          <cell r="C741" t="str">
            <v>M2</v>
          </cell>
          <cell r="D741">
            <v>155.49</v>
          </cell>
          <cell r="E741">
            <v>35.94</v>
          </cell>
          <cell r="F741">
            <v>191.43</v>
          </cell>
          <cell r="G741">
            <v>9</v>
          </cell>
        </row>
        <row r="742">
          <cell r="A742" t="str">
            <v>13.01.190</v>
          </cell>
          <cell r="B742" t="str">
            <v>Laje pré-fabricada mista vigota treliçada/lajota cerâmica - LT 24 (20+4) e capa com concreto de 25 MPa</v>
          </cell>
          <cell r="C742" t="str">
            <v>M2</v>
          </cell>
          <cell r="D742">
            <v>173.45</v>
          </cell>
          <cell r="E742">
            <v>38.94</v>
          </cell>
          <cell r="F742">
            <v>212.39</v>
          </cell>
          <cell r="G742">
            <v>9</v>
          </cell>
        </row>
        <row r="743">
          <cell r="A743" t="str">
            <v>13.01.210</v>
          </cell>
          <cell r="B743" t="str">
            <v>Laje pré-fabricada mista vigota treliçada/lajota cerâmica - LT 30 (24+6) e capa com concreto de 25 MPa</v>
          </cell>
          <cell r="C743" t="str">
            <v>M2</v>
          </cell>
          <cell r="D743">
            <v>213.14</v>
          </cell>
          <cell r="E743">
            <v>42.76</v>
          </cell>
          <cell r="F743">
            <v>255.9</v>
          </cell>
          <cell r="G743">
            <v>9</v>
          </cell>
        </row>
        <row r="744">
          <cell r="A744" t="str">
            <v>13.01.310</v>
          </cell>
          <cell r="B744" t="str">
            <v>Laje pré-fabricada unidirecional em viga treliçada/lajota em EPS LT 12 (8 + 4), com capa de concreto de 25 MPa</v>
          </cell>
          <cell r="C744" t="str">
            <v>M2</v>
          </cell>
          <cell r="D744">
            <v>139.91999999999999</v>
          </cell>
          <cell r="E744">
            <v>32.96</v>
          </cell>
          <cell r="F744">
            <v>172.88</v>
          </cell>
          <cell r="G744">
            <v>9</v>
          </cell>
        </row>
        <row r="745">
          <cell r="A745" t="str">
            <v>13.01.320</v>
          </cell>
          <cell r="B745" t="str">
            <v>Laje pré-fabricada unidirecional em viga treliçada/lajota em EPS LT 16 (12 + 4), com capa de concreto de 25 MPa</v>
          </cell>
          <cell r="C745" t="str">
            <v>M2</v>
          </cell>
          <cell r="D745">
            <v>161.24</v>
          </cell>
          <cell r="E745">
            <v>32.96</v>
          </cell>
          <cell r="F745">
            <v>194.2</v>
          </cell>
          <cell r="G745">
            <v>9</v>
          </cell>
        </row>
        <row r="746">
          <cell r="A746" t="str">
            <v>13.01.330</v>
          </cell>
          <cell r="B746" t="str">
            <v>Laje pré-fabricada unidirecional em viga treliçada/lajota em EPS LT 20 (16 + 4), com capa de concreto de 25 MPa</v>
          </cell>
          <cell r="C746" t="str">
            <v>M2</v>
          </cell>
          <cell r="D746">
            <v>199.6</v>
          </cell>
          <cell r="E746">
            <v>35.94</v>
          </cell>
          <cell r="F746">
            <v>235.54</v>
          </cell>
          <cell r="G746">
            <v>9</v>
          </cell>
        </row>
        <row r="747">
          <cell r="A747" t="str">
            <v>13.01.340</v>
          </cell>
          <cell r="B747" t="str">
            <v>Laje pré-fabricada unidirecional em viga treliçada/lajota em EPS LT 25 (20 + 5), com capa de concreto de 25 MPa</v>
          </cell>
          <cell r="C747" t="str">
            <v>M2</v>
          </cell>
          <cell r="D747">
            <v>219.74</v>
          </cell>
          <cell r="E747">
            <v>38.94</v>
          </cell>
          <cell r="F747">
            <v>258.68</v>
          </cell>
          <cell r="G747">
            <v>9</v>
          </cell>
        </row>
        <row r="748">
          <cell r="A748" t="str">
            <v>13.01.350</v>
          </cell>
          <cell r="B748" t="str">
            <v>Laje pré-fabricada unidirecional em viga treliçada/lajota em EPS LT 30 (25 + 5), com capa de concreto de 25 MPa</v>
          </cell>
          <cell r="C748" t="str">
            <v>M2</v>
          </cell>
          <cell r="D748">
            <v>249.98</v>
          </cell>
          <cell r="E748">
            <v>42.76</v>
          </cell>
          <cell r="F748">
            <v>292.74</v>
          </cell>
          <cell r="G748">
            <v>9</v>
          </cell>
        </row>
        <row r="749">
          <cell r="A749" t="str">
            <v>13.02</v>
          </cell>
          <cell r="B749" t="str">
            <v>Laje pre-fabricada mista em vigotas protendidas e lajotas</v>
          </cell>
          <cell r="G749">
            <v>5</v>
          </cell>
        </row>
        <row r="750">
          <cell r="A750" t="str">
            <v>13.02.150</v>
          </cell>
          <cell r="B750" t="str">
            <v>Laje pré-fabricada mista vigota protendida/lajota cerâmica - LP 12 (8+4) e capa com concreto de 25 MPa</v>
          </cell>
          <cell r="C750" t="str">
            <v>M2</v>
          </cell>
          <cell r="D750">
            <v>168.77</v>
          </cell>
          <cell r="E750">
            <v>32.96</v>
          </cell>
          <cell r="F750">
            <v>201.73</v>
          </cell>
          <cell r="G750">
            <v>9</v>
          </cell>
        </row>
        <row r="751">
          <cell r="A751" t="str">
            <v>13.02.170</v>
          </cell>
          <cell r="B751" t="str">
            <v>Laje pré-fabricada mista vigota protendida/lajota cerâmica - LP 16 (12+4) e capa com concreto de 25 MPa</v>
          </cell>
          <cell r="C751" t="str">
            <v>M2</v>
          </cell>
          <cell r="D751">
            <v>180.56</v>
          </cell>
          <cell r="E751">
            <v>35.94</v>
          </cell>
          <cell r="F751">
            <v>216.5</v>
          </cell>
          <cell r="G751">
            <v>9</v>
          </cell>
        </row>
        <row r="752">
          <cell r="A752" t="str">
            <v>13.02.190</v>
          </cell>
          <cell r="B752" t="str">
            <v>Laje pré-fabricada mista vigota protendida/lajota cerâmica - LP 20 (16+4) e capa com concreto de 25 MPa</v>
          </cell>
          <cell r="C752" t="str">
            <v>M2</v>
          </cell>
          <cell r="D752">
            <v>192.14</v>
          </cell>
          <cell r="E752">
            <v>38.94</v>
          </cell>
          <cell r="F752">
            <v>231.08</v>
          </cell>
          <cell r="G752">
            <v>9</v>
          </cell>
        </row>
        <row r="753">
          <cell r="A753" t="str">
            <v>13.02.210</v>
          </cell>
          <cell r="B753" t="str">
            <v>Laje pré-fabricada mista vigota protendida/lajota cerâmica - LP 25 (20+5) e capa com concreto de 25 MPa</v>
          </cell>
          <cell r="C753" t="str">
            <v>M2</v>
          </cell>
          <cell r="D753">
            <v>208.76</v>
          </cell>
          <cell r="E753">
            <v>42.76</v>
          </cell>
          <cell r="F753">
            <v>251.52</v>
          </cell>
          <cell r="G753">
            <v>9</v>
          </cell>
        </row>
        <row r="754">
          <cell r="A754" t="str">
            <v>13.05</v>
          </cell>
          <cell r="B754" t="str">
            <v>Pre-laje</v>
          </cell>
          <cell r="G754">
            <v>5</v>
          </cell>
        </row>
        <row r="755">
          <cell r="A755" t="str">
            <v>13.05.084</v>
          </cell>
          <cell r="B755" t="str">
            <v>Pré-laje em painel pré-fabricado treliçado, com EPS, H= 12 cm</v>
          </cell>
          <cell r="C755" t="str">
            <v>M2</v>
          </cell>
          <cell r="D755">
            <v>159.55000000000001</v>
          </cell>
          <cell r="E755">
            <v>10.050000000000001</v>
          </cell>
          <cell r="F755">
            <v>169.6</v>
          </cell>
          <cell r="G755">
            <v>9</v>
          </cell>
        </row>
        <row r="756">
          <cell r="A756" t="str">
            <v>13.05.090</v>
          </cell>
          <cell r="B756" t="str">
            <v>Pré-laje em painel pré-fabricado treliçado, com EPS, H= 16 cm</v>
          </cell>
          <cell r="C756" t="str">
            <v>M2</v>
          </cell>
          <cell r="D756">
            <v>177.42</v>
          </cell>
          <cell r="E756">
            <v>10.57</v>
          </cell>
          <cell r="F756">
            <v>187.99</v>
          </cell>
          <cell r="G756">
            <v>9</v>
          </cell>
        </row>
        <row r="757">
          <cell r="A757" t="str">
            <v>13.05.094</v>
          </cell>
          <cell r="B757" t="str">
            <v>Pré-laje em painel pré-fabricado treliçado, com EPS, H= 20 cm</v>
          </cell>
          <cell r="C757" t="str">
            <v>M2</v>
          </cell>
          <cell r="D757">
            <v>194.73</v>
          </cell>
          <cell r="E757">
            <v>11.09</v>
          </cell>
          <cell r="F757">
            <v>205.82</v>
          </cell>
          <cell r="G757">
            <v>9</v>
          </cell>
        </row>
        <row r="758">
          <cell r="A758" t="str">
            <v>13.05.096</v>
          </cell>
          <cell r="B758" t="str">
            <v>Pré-laje em painel pré-fabricado treliçado, com EPS, H= 25 cm</v>
          </cell>
          <cell r="C758" t="str">
            <v>M2</v>
          </cell>
          <cell r="D758">
            <v>275.07</v>
          </cell>
          <cell r="E758">
            <v>11.29</v>
          </cell>
          <cell r="F758">
            <v>286.36</v>
          </cell>
          <cell r="G758">
            <v>9</v>
          </cell>
        </row>
        <row r="759">
          <cell r="A759" t="str">
            <v>13.05.110</v>
          </cell>
          <cell r="B759" t="str">
            <v>Pré-laje em painel pré-fabricado treliçado, H= 12 cm</v>
          </cell>
          <cell r="C759" t="str">
            <v>M2</v>
          </cell>
          <cell r="D759">
            <v>157.72</v>
          </cell>
          <cell r="E759">
            <v>10.050000000000001</v>
          </cell>
          <cell r="F759">
            <v>167.77</v>
          </cell>
          <cell r="G759">
            <v>9</v>
          </cell>
        </row>
        <row r="760">
          <cell r="A760" t="str">
            <v>13.05.150</v>
          </cell>
          <cell r="B760" t="str">
            <v>Pré-laje em painel pré-fabricado treliçado, H= 16 cm</v>
          </cell>
          <cell r="C760" t="str">
            <v>M2</v>
          </cell>
          <cell r="D760">
            <v>169.54</v>
          </cell>
          <cell r="E760">
            <v>10.57</v>
          </cell>
          <cell r="F760">
            <v>180.11</v>
          </cell>
          <cell r="G760">
            <v>9</v>
          </cell>
        </row>
        <row r="761">
          <cell r="A761" t="str">
            <v>14</v>
          </cell>
          <cell r="B761" t="str">
            <v>ALVENARIA E ELEMENTO DIVISOR</v>
          </cell>
          <cell r="G761">
            <v>2</v>
          </cell>
        </row>
        <row r="762">
          <cell r="A762" t="str">
            <v>14.01</v>
          </cell>
          <cell r="B762" t="str">
            <v>Alvenaria de fundação (embasamento)</v>
          </cell>
          <cell r="G762">
            <v>5</v>
          </cell>
        </row>
        <row r="763">
          <cell r="A763" t="str">
            <v>14.01.020</v>
          </cell>
          <cell r="B763" t="str">
            <v>Alvenaria de embasamento em tijolo maciço comum</v>
          </cell>
          <cell r="C763" t="str">
            <v>M3</v>
          </cell>
          <cell r="D763">
            <v>587.07000000000005</v>
          </cell>
          <cell r="E763">
            <v>341.18</v>
          </cell>
          <cell r="F763">
            <v>928.25</v>
          </cell>
          <cell r="G763">
            <v>9</v>
          </cell>
        </row>
        <row r="764">
          <cell r="A764" t="str">
            <v>14.01.050</v>
          </cell>
          <cell r="B764" t="str">
            <v>Alvenaria de embasamento em bloco de concreto de 14 x 19 x 39 cm - classe A</v>
          </cell>
          <cell r="C764" t="str">
            <v>M2</v>
          </cell>
          <cell r="D764">
            <v>66.89</v>
          </cell>
          <cell r="E764">
            <v>32.74</v>
          </cell>
          <cell r="F764">
            <v>99.63</v>
          </cell>
          <cell r="G764">
            <v>9</v>
          </cell>
        </row>
        <row r="765">
          <cell r="A765" t="str">
            <v>14.01.060</v>
          </cell>
          <cell r="B765" t="str">
            <v>Alvenaria de embasamento em bloco de concreto de 19 x 19 x 39 cm - classe A</v>
          </cell>
          <cell r="C765" t="str">
            <v>M2</v>
          </cell>
          <cell r="D765">
            <v>89.93</v>
          </cell>
          <cell r="E765">
            <v>33.49</v>
          </cell>
          <cell r="F765">
            <v>123.42</v>
          </cell>
          <cell r="G765">
            <v>9</v>
          </cell>
        </row>
        <row r="766">
          <cell r="A766" t="str">
            <v>14.02</v>
          </cell>
          <cell r="B766" t="str">
            <v>Alvenaria com tijolo maciço comum ou especial</v>
          </cell>
          <cell r="G766">
            <v>5</v>
          </cell>
        </row>
        <row r="767">
          <cell r="A767" t="str">
            <v>14.02.020</v>
          </cell>
          <cell r="B767" t="str">
            <v>Alvenaria de elevação de 1/4 tijolo maciço comum</v>
          </cell>
          <cell r="C767" t="str">
            <v>M2</v>
          </cell>
          <cell r="D767">
            <v>36.159999999999997</v>
          </cell>
          <cell r="E767">
            <v>42.14</v>
          </cell>
          <cell r="F767">
            <v>78.3</v>
          </cell>
          <cell r="G767">
            <v>9</v>
          </cell>
        </row>
        <row r="768">
          <cell r="A768" t="str">
            <v>14.02.030</v>
          </cell>
          <cell r="B768" t="str">
            <v>Alvenaria de elevação de 1/2 tijolo maciço comum</v>
          </cell>
          <cell r="C768" t="str">
            <v>M2</v>
          </cell>
          <cell r="D768">
            <v>49.91</v>
          </cell>
          <cell r="E768">
            <v>66.680000000000007</v>
          </cell>
          <cell r="F768">
            <v>116.59</v>
          </cell>
          <cell r="G768">
            <v>9</v>
          </cell>
        </row>
        <row r="769">
          <cell r="A769" t="str">
            <v>14.02.040</v>
          </cell>
          <cell r="B769" t="str">
            <v>Alvenaria de elevação de 1 tijolo maciço comum</v>
          </cell>
          <cell r="C769" t="str">
            <v>M2</v>
          </cell>
          <cell r="D769">
            <v>110.06</v>
          </cell>
          <cell r="E769">
            <v>108.2</v>
          </cell>
          <cell r="F769">
            <v>218.26</v>
          </cell>
          <cell r="G769">
            <v>9</v>
          </cell>
        </row>
        <row r="770">
          <cell r="A770" t="str">
            <v>14.02.050</v>
          </cell>
          <cell r="B770" t="str">
            <v>Alvenaria de elevação de 1 1/2 tijolo maciço comum</v>
          </cell>
          <cell r="C770" t="str">
            <v>M2</v>
          </cell>
          <cell r="D770">
            <v>159.11000000000001</v>
          </cell>
          <cell r="E770">
            <v>133.43</v>
          </cell>
          <cell r="F770">
            <v>292.54000000000002</v>
          </cell>
          <cell r="G770">
            <v>9</v>
          </cell>
        </row>
        <row r="771">
          <cell r="A771" t="str">
            <v>14.02.070</v>
          </cell>
          <cell r="B771" t="str">
            <v>Alvenaria de elevação de 1/2 tijolo maciço aparente</v>
          </cell>
          <cell r="C771" t="str">
            <v>M2</v>
          </cell>
          <cell r="D771">
            <v>147.06</v>
          </cell>
          <cell r="E771">
            <v>66.680000000000007</v>
          </cell>
          <cell r="F771">
            <v>213.74</v>
          </cell>
          <cell r="G771">
            <v>9</v>
          </cell>
        </row>
        <row r="772">
          <cell r="A772" t="str">
            <v>14.02.080</v>
          </cell>
          <cell r="B772" t="str">
            <v>Alvenaria de elevação de 1 tijolo maciço aparente</v>
          </cell>
          <cell r="C772" t="str">
            <v>M2</v>
          </cell>
          <cell r="D772">
            <v>333.36</v>
          </cell>
          <cell r="E772">
            <v>108.2</v>
          </cell>
          <cell r="F772">
            <v>441.56</v>
          </cell>
          <cell r="G772">
            <v>9</v>
          </cell>
        </row>
        <row r="773">
          <cell r="A773" t="str">
            <v>14.03</v>
          </cell>
          <cell r="B773" t="str">
            <v>Alvenaria com tijolo laminado aparente</v>
          </cell>
          <cell r="G773">
            <v>5</v>
          </cell>
        </row>
        <row r="774">
          <cell r="A774" t="str">
            <v>14.03.020</v>
          </cell>
          <cell r="B774" t="str">
            <v>Alvenaria de elevação de 1/4 tijolo laminado</v>
          </cell>
          <cell r="C774" t="str">
            <v>M2</v>
          </cell>
          <cell r="D774">
            <v>126.45</v>
          </cell>
          <cell r="E774">
            <v>59.43</v>
          </cell>
          <cell r="F774">
            <v>185.88</v>
          </cell>
          <cell r="G774">
            <v>9</v>
          </cell>
        </row>
        <row r="775">
          <cell r="A775" t="str">
            <v>14.03.040</v>
          </cell>
          <cell r="B775" t="str">
            <v>Alvenaria de elevação de 1/2 tijolo laminado</v>
          </cell>
          <cell r="C775" t="str">
            <v>M2</v>
          </cell>
          <cell r="D775">
            <v>238.58</v>
          </cell>
          <cell r="E775">
            <v>112.09</v>
          </cell>
          <cell r="F775">
            <v>350.67</v>
          </cell>
          <cell r="G775">
            <v>9</v>
          </cell>
        </row>
        <row r="776">
          <cell r="A776" t="str">
            <v>14.03.060</v>
          </cell>
          <cell r="B776" t="str">
            <v>Alvenaria de elevação de 1 tijolo laminado</v>
          </cell>
          <cell r="C776" t="str">
            <v>M2</v>
          </cell>
          <cell r="D776">
            <v>493.95</v>
          </cell>
          <cell r="E776">
            <v>156.76</v>
          </cell>
          <cell r="F776">
            <v>650.71</v>
          </cell>
          <cell r="G776">
            <v>9</v>
          </cell>
        </row>
        <row r="777">
          <cell r="A777" t="str">
            <v>14.04</v>
          </cell>
          <cell r="B777" t="str">
            <v>Alvenaria com bloco cerâmico de vedação</v>
          </cell>
          <cell r="G777">
            <v>5</v>
          </cell>
        </row>
        <row r="778">
          <cell r="A778" t="str">
            <v>14.04.200</v>
          </cell>
          <cell r="B778" t="str">
            <v>Alvenaria de bloco cerâmico de vedação de 9 cm</v>
          </cell>
          <cell r="C778" t="str">
            <v>M2</v>
          </cell>
          <cell r="D778">
            <v>38.54</v>
          </cell>
          <cell r="E778">
            <v>30.16</v>
          </cell>
          <cell r="F778">
            <v>68.7</v>
          </cell>
          <cell r="G778">
            <v>9</v>
          </cell>
        </row>
        <row r="779">
          <cell r="A779" t="str">
            <v>14.04.210</v>
          </cell>
          <cell r="B779" t="str">
            <v>Alvenaria de bloco cerâmico de vedação de 14 cm</v>
          </cell>
          <cell r="C779" t="str">
            <v>M2</v>
          </cell>
          <cell r="D779">
            <v>47.13</v>
          </cell>
          <cell r="E779">
            <v>32.74</v>
          </cell>
          <cell r="F779">
            <v>79.87</v>
          </cell>
          <cell r="G779">
            <v>9</v>
          </cell>
        </row>
        <row r="780">
          <cell r="A780" t="str">
            <v>14.04.220</v>
          </cell>
          <cell r="B780" t="str">
            <v>Alvenaria de bloco cerâmico de vedação de 19 cm</v>
          </cell>
          <cell r="C780" t="str">
            <v>M2</v>
          </cell>
          <cell r="D780">
            <v>57.95</v>
          </cell>
          <cell r="E780">
            <v>35.130000000000003</v>
          </cell>
          <cell r="F780">
            <v>93.08</v>
          </cell>
          <cell r="G780">
            <v>9</v>
          </cell>
        </row>
        <row r="781">
          <cell r="A781" t="str">
            <v>14.05</v>
          </cell>
          <cell r="B781" t="str">
            <v>Alvenaria com bloco cerâmico estrutural</v>
          </cell>
          <cell r="G781">
            <v>5</v>
          </cell>
        </row>
        <row r="782">
          <cell r="A782" t="str">
            <v>14.05.050</v>
          </cell>
          <cell r="B782" t="str">
            <v>Alvenaria de bloco cerâmico estrutural de 14 cm</v>
          </cell>
          <cell r="C782" t="str">
            <v>M2</v>
          </cell>
          <cell r="D782">
            <v>46.31</v>
          </cell>
          <cell r="E782">
            <v>32.74</v>
          </cell>
          <cell r="F782">
            <v>79.05</v>
          </cell>
          <cell r="G782">
            <v>9</v>
          </cell>
        </row>
        <row r="783">
          <cell r="A783" t="str">
            <v>14.05.060</v>
          </cell>
          <cell r="B783" t="str">
            <v>Alvenaria de bloco cerâmico estrutural de 19 cm</v>
          </cell>
          <cell r="C783" t="str">
            <v>M2</v>
          </cell>
          <cell r="D783">
            <v>59.23</v>
          </cell>
          <cell r="E783">
            <v>35.130000000000003</v>
          </cell>
          <cell r="F783">
            <v>94.36</v>
          </cell>
          <cell r="G783">
            <v>9</v>
          </cell>
        </row>
        <row r="784">
          <cell r="A784" t="str">
            <v>14.10</v>
          </cell>
          <cell r="B784" t="str">
            <v>Alvenaria com bloco de concreto de vedação</v>
          </cell>
          <cell r="G784">
            <v>5</v>
          </cell>
        </row>
        <row r="785">
          <cell r="A785" t="str">
            <v>14.10.101</v>
          </cell>
          <cell r="B785" t="str">
            <v>Alvenaria de bloco de concreto de vedação de 9 cm - classe C</v>
          </cell>
          <cell r="C785" t="str">
            <v>M2</v>
          </cell>
          <cell r="D785">
            <v>42.4</v>
          </cell>
          <cell r="E785">
            <v>30.16</v>
          </cell>
          <cell r="F785">
            <v>72.56</v>
          </cell>
          <cell r="G785">
            <v>9</v>
          </cell>
        </row>
        <row r="786">
          <cell r="A786" t="str">
            <v>14.10.111</v>
          </cell>
          <cell r="B786" t="str">
            <v>Alvenaria de bloco de concreto de vedação de 14 cm - classe C</v>
          </cell>
          <cell r="C786" t="str">
            <v>M2</v>
          </cell>
          <cell r="D786">
            <v>54.51</v>
          </cell>
          <cell r="E786">
            <v>32.74</v>
          </cell>
          <cell r="F786">
            <v>87.25</v>
          </cell>
          <cell r="G786">
            <v>9</v>
          </cell>
        </row>
        <row r="787">
          <cell r="A787" t="str">
            <v>14.10.121</v>
          </cell>
          <cell r="B787" t="str">
            <v>Alvenaria de bloco de concreto de vedação de 19 cm - classe C</v>
          </cell>
          <cell r="C787" t="str">
            <v>M2</v>
          </cell>
          <cell r="D787">
            <v>71.44</v>
          </cell>
          <cell r="E787">
            <v>33.49</v>
          </cell>
          <cell r="F787">
            <v>104.93</v>
          </cell>
          <cell r="G787">
            <v>9</v>
          </cell>
        </row>
        <row r="788">
          <cell r="A788" t="str">
            <v>14.11</v>
          </cell>
          <cell r="B788" t="str">
            <v>Alvenaria com bloco de concreto estrutural</v>
          </cell>
          <cell r="G788">
            <v>5</v>
          </cell>
        </row>
        <row r="789">
          <cell r="A789" t="str">
            <v>14.11.221</v>
          </cell>
          <cell r="B789" t="str">
            <v>Alvenaria de bloco de concreto estrutural 14 cm - classe B</v>
          </cell>
          <cell r="C789" t="str">
            <v>M2</v>
          </cell>
          <cell r="D789">
            <v>62.84</v>
          </cell>
          <cell r="E789">
            <v>36.86</v>
          </cell>
          <cell r="F789">
            <v>99.7</v>
          </cell>
          <cell r="G789">
            <v>9</v>
          </cell>
        </row>
        <row r="790">
          <cell r="A790" t="str">
            <v>14.11.231</v>
          </cell>
          <cell r="B790" t="str">
            <v>Alvenaria de bloco de concreto estrutural 19 cm - classe B</v>
          </cell>
          <cell r="C790" t="str">
            <v>M2</v>
          </cell>
          <cell r="D790">
            <v>77.13</v>
          </cell>
          <cell r="E790">
            <v>37.79</v>
          </cell>
          <cell r="F790">
            <v>114.92</v>
          </cell>
          <cell r="G790">
            <v>9</v>
          </cell>
        </row>
        <row r="791">
          <cell r="A791" t="str">
            <v>14.11.261</v>
          </cell>
          <cell r="B791" t="str">
            <v>Alvenaria de bloco de concreto estrutural 14 cm - classe A</v>
          </cell>
          <cell r="C791" t="str">
            <v>M2</v>
          </cell>
          <cell r="D791">
            <v>67.650000000000006</v>
          </cell>
          <cell r="E791">
            <v>48.81</v>
          </cell>
          <cell r="F791">
            <v>116.46</v>
          </cell>
          <cell r="G791">
            <v>9</v>
          </cell>
        </row>
        <row r="792">
          <cell r="A792" t="str">
            <v>14.11.271</v>
          </cell>
          <cell r="B792" t="str">
            <v>Alvenaria de bloco de concreto estrutural 19 cm - classe A</v>
          </cell>
          <cell r="C792" t="str">
            <v>M2</v>
          </cell>
          <cell r="D792">
            <v>91.04</v>
          </cell>
          <cell r="E792">
            <v>52.01</v>
          </cell>
          <cell r="F792">
            <v>143.05000000000001</v>
          </cell>
          <cell r="G792">
            <v>9</v>
          </cell>
        </row>
        <row r="793">
          <cell r="A793" t="str">
            <v>14.15</v>
          </cell>
          <cell r="B793" t="str">
            <v>Alvenaria de concreto celular ou silico calcário</v>
          </cell>
          <cell r="G793">
            <v>5</v>
          </cell>
        </row>
        <row r="794">
          <cell r="A794" t="str">
            <v>14.15.060</v>
          </cell>
          <cell r="B794" t="str">
            <v>Alvenaria em bloco de concreto celular autoclavado de 10 cm, uso revestido - classe C25</v>
          </cell>
          <cell r="C794" t="str">
            <v>M2</v>
          </cell>
          <cell r="D794">
            <v>94.06</v>
          </cell>
          <cell r="E794">
            <v>14.3</v>
          </cell>
          <cell r="F794">
            <v>108.36</v>
          </cell>
          <cell r="G794">
            <v>9</v>
          </cell>
        </row>
        <row r="795">
          <cell r="A795" t="str">
            <v>14.15.100</v>
          </cell>
          <cell r="B795" t="str">
            <v>Alvenaria em bloco de concreto celular autoclavado de 12,5 cm, uso revestido - classe C25</v>
          </cell>
          <cell r="C795" t="str">
            <v>M2</v>
          </cell>
          <cell r="D795">
            <v>109.99</v>
          </cell>
          <cell r="E795">
            <v>14.67</v>
          </cell>
          <cell r="F795">
            <v>124.66</v>
          </cell>
          <cell r="G795">
            <v>9</v>
          </cell>
        </row>
        <row r="796">
          <cell r="A796" t="str">
            <v>14.15.120</v>
          </cell>
          <cell r="B796" t="str">
            <v>Alvenaria em bloco de concreto celular autoclavado de 15 cm, uso revestido - classe C25</v>
          </cell>
          <cell r="C796" t="str">
            <v>M2</v>
          </cell>
          <cell r="D796">
            <v>134.84</v>
          </cell>
          <cell r="E796">
            <v>14.85</v>
          </cell>
          <cell r="F796">
            <v>149.69</v>
          </cell>
          <cell r="G796">
            <v>9</v>
          </cell>
        </row>
        <row r="797">
          <cell r="A797" t="str">
            <v>14.15.140</v>
          </cell>
          <cell r="B797" t="str">
            <v>Alvenaria em bloco de concreto celular autoclavado de 20 cm, uso revestido - classe C25</v>
          </cell>
          <cell r="C797" t="str">
            <v>M2</v>
          </cell>
          <cell r="D797">
            <v>174.12</v>
          </cell>
          <cell r="E797">
            <v>15.41</v>
          </cell>
          <cell r="F797">
            <v>189.53</v>
          </cell>
          <cell r="G797">
            <v>9</v>
          </cell>
        </row>
        <row r="798">
          <cell r="A798" t="str">
            <v>14.20</v>
          </cell>
          <cell r="B798" t="str">
            <v>Pecas moldadas no local (vergas, pilaretes, etc.)</v>
          </cell>
          <cell r="G798">
            <v>5</v>
          </cell>
        </row>
        <row r="799">
          <cell r="A799" t="str">
            <v>14.20.010</v>
          </cell>
          <cell r="B799" t="str">
            <v>Vergas, contravergas e pilaretes de concreto armado</v>
          </cell>
          <cell r="C799" t="str">
            <v>M3</v>
          </cell>
          <cell r="D799">
            <v>946.42</v>
          </cell>
          <cell r="E799">
            <v>778.69</v>
          </cell>
          <cell r="F799">
            <v>1725.11</v>
          </cell>
          <cell r="G799">
            <v>9</v>
          </cell>
        </row>
        <row r="800">
          <cell r="A800" t="str">
            <v>14.20.020</v>
          </cell>
          <cell r="B800" t="str">
            <v>Cimalha em concreto com pingadeira</v>
          </cell>
          <cell r="C800" t="str">
            <v>M</v>
          </cell>
          <cell r="D800">
            <v>3.98</v>
          </cell>
          <cell r="E800">
            <v>7.04</v>
          </cell>
          <cell r="F800">
            <v>11.02</v>
          </cell>
          <cell r="G800">
            <v>9</v>
          </cell>
        </row>
        <row r="801">
          <cell r="A801" t="str">
            <v>14.28</v>
          </cell>
          <cell r="B801" t="str">
            <v>Elementos vazados (concreto, cerâmica e vidros)</v>
          </cell>
          <cell r="G801">
            <v>5</v>
          </cell>
        </row>
        <row r="802">
          <cell r="A802" t="str">
            <v>14.28.012</v>
          </cell>
          <cell r="B802" t="str">
            <v>Elemento vazado em cerâmica, tipo quadriculado de 18 x 18 x 7 cm</v>
          </cell>
          <cell r="C802" t="str">
            <v>M2</v>
          </cell>
          <cell r="D802">
            <v>147.21</v>
          </cell>
          <cell r="E802">
            <v>74.08</v>
          </cell>
          <cell r="F802">
            <v>221.29</v>
          </cell>
          <cell r="G802">
            <v>9</v>
          </cell>
        </row>
        <row r="803">
          <cell r="A803" t="str">
            <v>14.28.030</v>
          </cell>
          <cell r="B803" t="str">
            <v>Elemento vazado em concreto, tipo quadriculado de 39 x 39 x 10 cm</v>
          </cell>
          <cell r="C803" t="str">
            <v>M2</v>
          </cell>
          <cell r="D803">
            <v>137.51</v>
          </cell>
          <cell r="E803">
            <v>61.48</v>
          </cell>
          <cell r="F803">
            <v>198.99</v>
          </cell>
          <cell r="G803">
            <v>9</v>
          </cell>
        </row>
        <row r="804">
          <cell r="A804" t="str">
            <v>14.28.096</v>
          </cell>
          <cell r="B804" t="str">
            <v>Elemento vazado em concreto, tipo veneziana de 39 x 39 x 10 cm</v>
          </cell>
          <cell r="C804" t="str">
            <v>M2</v>
          </cell>
          <cell r="D804">
            <v>142.13</v>
          </cell>
          <cell r="E804">
            <v>61.48</v>
          </cell>
          <cell r="F804">
            <v>203.61</v>
          </cell>
          <cell r="G804">
            <v>9</v>
          </cell>
        </row>
        <row r="805">
          <cell r="A805" t="str">
            <v>14.28.100</v>
          </cell>
          <cell r="B805" t="str">
            <v>Elemento vazado em vidro, tipo veneziana capelinha de 20 x 10 x 10 cm</v>
          </cell>
          <cell r="C805" t="str">
            <v>M2</v>
          </cell>
          <cell r="D805">
            <v>1769.49</v>
          </cell>
          <cell r="E805">
            <v>166.79</v>
          </cell>
          <cell r="F805">
            <v>1936.28</v>
          </cell>
          <cell r="G805">
            <v>9</v>
          </cell>
        </row>
        <row r="806">
          <cell r="A806" t="str">
            <v>14.28.140</v>
          </cell>
          <cell r="B806" t="str">
            <v>Elemento vazado em vidro, tipo veneziana de 20 x 20 x 6 cm</v>
          </cell>
          <cell r="C806" t="str">
            <v>M2</v>
          </cell>
          <cell r="D806">
            <v>1138.8</v>
          </cell>
          <cell r="E806">
            <v>110.74</v>
          </cell>
          <cell r="F806">
            <v>1249.54</v>
          </cell>
          <cell r="G806">
            <v>9</v>
          </cell>
        </row>
        <row r="807">
          <cell r="A807" t="str">
            <v>14.30</v>
          </cell>
          <cell r="B807" t="str">
            <v>Divisória e fechamento</v>
          </cell>
          <cell r="G807">
            <v>5</v>
          </cell>
        </row>
        <row r="808">
          <cell r="A808" t="str">
            <v>14.30.010</v>
          </cell>
          <cell r="B808" t="str">
            <v>Divisória em placas de granito com espessura de 3 cm</v>
          </cell>
          <cell r="C808" t="str">
            <v>M2</v>
          </cell>
          <cell r="D808">
            <v>1024.23</v>
          </cell>
          <cell r="E808">
            <v>71.7</v>
          </cell>
          <cell r="F808">
            <v>1095.93</v>
          </cell>
          <cell r="G808">
            <v>9</v>
          </cell>
        </row>
        <row r="809">
          <cell r="A809" t="str">
            <v>14.30.020</v>
          </cell>
          <cell r="B809" t="str">
            <v>Divisória em placas de granilite com espessura de 3 cm</v>
          </cell>
          <cell r="C809" t="str">
            <v>M2</v>
          </cell>
          <cell r="D809">
            <v>271.14</v>
          </cell>
          <cell r="F809">
            <v>271.14</v>
          </cell>
          <cell r="G809">
            <v>9</v>
          </cell>
        </row>
        <row r="810">
          <cell r="A810" t="str">
            <v>14.30.070</v>
          </cell>
          <cell r="B810" t="str">
            <v>Divisória sanitária em painel laminado melamínico estrutural com perfis em alumínio, inclusive ferragem completa para vão de porta</v>
          </cell>
          <cell r="C810" t="str">
            <v>M2</v>
          </cell>
          <cell r="D810">
            <v>788.58</v>
          </cell>
          <cell r="F810">
            <v>788.58</v>
          </cell>
          <cell r="G810">
            <v>9</v>
          </cell>
        </row>
        <row r="811">
          <cell r="A811" t="str">
            <v>14.30.080</v>
          </cell>
          <cell r="B811" t="str">
            <v>Divisão para mictório em placas de mármore branco, com espessura de 3 cm</v>
          </cell>
          <cell r="C811" t="str">
            <v>M2</v>
          </cell>
          <cell r="D811">
            <v>1062.2</v>
          </cell>
          <cell r="E811">
            <v>71.7</v>
          </cell>
          <cell r="F811">
            <v>1133.9000000000001</v>
          </cell>
          <cell r="G811">
            <v>9</v>
          </cell>
        </row>
        <row r="812">
          <cell r="A812" t="str">
            <v>14.30.110</v>
          </cell>
          <cell r="B812" t="str">
            <v>Divisória cega tipo naval, acabamento em laminado fenólico melamínico, com espessura de 3,5 cm</v>
          </cell>
          <cell r="C812" t="str">
            <v>M2</v>
          </cell>
          <cell r="D812">
            <v>170.26</v>
          </cell>
          <cell r="F812">
            <v>170.26</v>
          </cell>
          <cell r="G812">
            <v>9</v>
          </cell>
        </row>
        <row r="813">
          <cell r="A813" t="str">
            <v>14.30.160</v>
          </cell>
          <cell r="B813" t="str">
            <v>Divisória em placas de gesso acartonado, resistência ao fogo 60 minutos, espessura 120/90mm - 1RF / 1RF LM</v>
          </cell>
          <cell r="C813" t="str">
            <v>M2</v>
          </cell>
          <cell r="D813">
            <v>229.77</v>
          </cell>
          <cell r="F813">
            <v>229.77</v>
          </cell>
          <cell r="G813">
            <v>9</v>
          </cell>
        </row>
        <row r="814">
          <cell r="A814" t="str">
            <v>14.30.190</v>
          </cell>
          <cell r="B814" t="str">
            <v>Divisória cega tipo naval com miolo mineral, acabamento em laminado melamínico, com espessura de 3,5 cm</v>
          </cell>
          <cell r="C814" t="str">
            <v>M2</v>
          </cell>
          <cell r="D814">
            <v>187.63</v>
          </cell>
          <cell r="F814">
            <v>187.63</v>
          </cell>
          <cell r="G814">
            <v>9</v>
          </cell>
        </row>
        <row r="815">
          <cell r="A815" t="str">
            <v>14.30.230</v>
          </cell>
          <cell r="B815" t="str">
            <v>Divisória painel/vidro/vidro tipo naval, acabamento em laminado fenólico melamínico, com espessura de 3,5 cm</v>
          </cell>
          <cell r="C815" t="str">
            <v>M2</v>
          </cell>
          <cell r="D815">
            <v>197.5</v>
          </cell>
          <cell r="F815">
            <v>197.5</v>
          </cell>
          <cell r="G815">
            <v>9</v>
          </cell>
        </row>
        <row r="816">
          <cell r="A816" t="str">
            <v>14.30.260</v>
          </cell>
          <cell r="B816" t="str">
            <v>Divisória em placas de gesso acartonado, resistência ao fogo 30 minutos, espessura 73/48mm - 1ST / 1ST</v>
          </cell>
          <cell r="C816" t="str">
            <v>M2</v>
          </cell>
          <cell r="D816">
            <v>164.6</v>
          </cell>
          <cell r="F816">
            <v>164.6</v>
          </cell>
          <cell r="G816">
            <v>9</v>
          </cell>
        </row>
        <row r="817">
          <cell r="A817" t="str">
            <v>14.30.270</v>
          </cell>
          <cell r="B817" t="str">
            <v>Divisória em placas de gesso acartonado, resistência ao fogo 30 minutos, espessura 73/48mm - 1ST / 1ST LM</v>
          </cell>
          <cell r="C817" t="str">
            <v>M2</v>
          </cell>
          <cell r="D817">
            <v>161.52000000000001</v>
          </cell>
          <cell r="F817">
            <v>161.52000000000001</v>
          </cell>
          <cell r="G817">
            <v>9</v>
          </cell>
        </row>
        <row r="818">
          <cell r="A818" t="str">
            <v>14.30.300</v>
          </cell>
          <cell r="B818" t="str">
            <v>Divisória em placas de gesso acartonado, resistência ao fogo 30 minutos, espessura 100/70mm - 1ST / 1ST LM</v>
          </cell>
          <cell r="C818" t="str">
            <v>M2</v>
          </cell>
          <cell r="D818">
            <v>203.04</v>
          </cell>
          <cell r="F818">
            <v>203.04</v>
          </cell>
          <cell r="G818">
            <v>9</v>
          </cell>
        </row>
        <row r="819">
          <cell r="A819" t="str">
            <v>14.30.310</v>
          </cell>
          <cell r="B819" t="str">
            <v>Divisória em placas de gesso acartonado, resistência ao fogo 30 minutos, espessura 100/70mm - 1ST / 1ST</v>
          </cell>
          <cell r="C819" t="str">
            <v>M2</v>
          </cell>
          <cell r="D819">
            <v>143.26</v>
          </cell>
          <cell r="F819">
            <v>143.26</v>
          </cell>
          <cell r="G819">
            <v>9</v>
          </cell>
        </row>
        <row r="820">
          <cell r="A820" t="str">
            <v>14.30.410</v>
          </cell>
          <cell r="B820" t="str">
            <v>Divisória em placas de gesso acartonado, resistência ao fogo 30 minutos, espessura 100/70mm - 1RU / 1RU</v>
          </cell>
          <cell r="C820" t="str">
            <v>M2</v>
          </cell>
          <cell r="D820">
            <v>214.05</v>
          </cell>
          <cell r="F820">
            <v>214.05</v>
          </cell>
          <cell r="G820">
            <v>9</v>
          </cell>
        </row>
        <row r="821">
          <cell r="A821" t="str">
            <v>14.30.440</v>
          </cell>
          <cell r="B821" t="str">
            <v>Divisória em placas duplas de gesso acartonado, resistência ao fogo 60 minutos, espessura 120/70mm - 2ST / 2ST LM</v>
          </cell>
          <cell r="C821" t="str">
            <v>M2</v>
          </cell>
          <cell r="D821">
            <v>242.91</v>
          </cell>
          <cell r="F821">
            <v>242.91</v>
          </cell>
          <cell r="G821">
            <v>9</v>
          </cell>
        </row>
        <row r="822">
          <cell r="A822" t="str">
            <v>14.30.841</v>
          </cell>
          <cell r="B822" t="str">
            <v>Divisória cega tipo piso/teto em laminado melamínico de baixa pressão, com coluna estrutural em alumínio extrudado</v>
          </cell>
          <cell r="C822" t="str">
            <v>M2</v>
          </cell>
          <cell r="D822">
            <v>1366.39</v>
          </cell>
          <cell r="F822">
            <v>1366.39</v>
          </cell>
          <cell r="G822">
            <v>9</v>
          </cell>
        </row>
        <row r="823">
          <cell r="A823" t="str">
            <v>14.30.842</v>
          </cell>
          <cell r="B823" t="str">
            <v>Divisória tipo piso/teto em vidro temperado simples, com coluna estrutural em alumínio extrudado</v>
          </cell>
          <cell r="C823" t="str">
            <v>M2</v>
          </cell>
          <cell r="D823">
            <v>861.73</v>
          </cell>
          <cell r="F823">
            <v>861.73</v>
          </cell>
          <cell r="G823">
            <v>9</v>
          </cell>
        </row>
        <row r="824">
          <cell r="A824" t="str">
            <v>14.30.843</v>
          </cell>
          <cell r="B824" t="str">
            <v>Divisória tipo piso/teto em vidro temperado duplo e micro persianas, com coluna estrutural em alumínio extrudado</v>
          </cell>
          <cell r="C824" t="str">
            <v>M2</v>
          </cell>
          <cell r="D824">
            <v>1560.98</v>
          </cell>
          <cell r="F824">
            <v>1560.98</v>
          </cell>
          <cell r="G824">
            <v>9</v>
          </cell>
        </row>
        <row r="825">
          <cell r="A825" t="str">
            <v>14.30.860</v>
          </cell>
          <cell r="B825" t="str">
            <v>Divisória em placas de granilite com espessura de 4 cm</v>
          </cell>
          <cell r="C825" t="str">
            <v>M2</v>
          </cell>
          <cell r="D825">
            <v>303.01</v>
          </cell>
          <cell r="E825">
            <v>66.53</v>
          </cell>
          <cell r="F825">
            <v>369.54</v>
          </cell>
          <cell r="G825">
            <v>9</v>
          </cell>
        </row>
        <row r="826">
          <cell r="A826" t="str">
            <v>14.30.870</v>
          </cell>
          <cell r="B826" t="str">
            <v>Divisória em placas duplas de gesso acartonado, resistência ao fogo 120 minutos, espessura 130/70mm - 2RF / 2RF</v>
          </cell>
          <cell r="C826" t="str">
            <v>M2</v>
          </cell>
          <cell r="D826">
            <v>264.66000000000003</v>
          </cell>
          <cell r="F826">
            <v>264.66000000000003</v>
          </cell>
          <cell r="G826">
            <v>9</v>
          </cell>
        </row>
        <row r="827">
          <cell r="A827" t="str">
            <v>14.30.880</v>
          </cell>
          <cell r="B827" t="str">
            <v>Divisória em placas duplas de gesso acartonado, resistência ao fogo 60 minutos, espessura 120/70mm - 2ST / 2RU</v>
          </cell>
          <cell r="C827" t="str">
            <v>M2</v>
          </cell>
          <cell r="D827">
            <v>286.58</v>
          </cell>
          <cell r="F827">
            <v>286.58</v>
          </cell>
          <cell r="G827">
            <v>9</v>
          </cell>
        </row>
        <row r="828">
          <cell r="A828" t="str">
            <v>14.30.890</v>
          </cell>
          <cell r="B828" t="str">
            <v>Divisória em placas duplas de gesso acartonado, resistência ao fogo 60 minutos, espessura 120/70mm - 2RU / 2RU</v>
          </cell>
          <cell r="C828" t="str">
            <v>M2</v>
          </cell>
          <cell r="D828">
            <v>293.81</v>
          </cell>
          <cell r="F828">
            <v>293.81</v>
          </cell>
          <cell r="G828">
            <v>9</v>
          </cell>
        </row>
        <row r="829">
          <cell r="A829" t="str">
            <v>14.30.900</v>
          </cell>
          <cell r="B829" t="str">
            <v>Divisória em placas duplas de gesso acartonado, resistência ao fogo 60 minutos, espessura 98/48mm - 2ST / 2ST LM</v>
          </cell>
          <cell r="C829" t="str">
            <v>M2</v>
          </cell>
          <cell r="D829">
            <v>240.75</v>
          </cell>
          <cell r="F829">
            <v>240.75</v>
          </cell>
          <cell r="G829">
            <v>9</v>
          </cell>
        </row>
        <row r="830">
          <cell r="A830" t="str">
            <v>14.30.910</v>
          </cell>
          <cell r="B830" t="str">
            <v>Divisória em placas duplas de gesso acartonado, resistência ao fogo 60 minutos, espessura 98/48mm - 2RU / 2RU LM</v>
          </cell>
          <cell r="C830" t="str">
            <v>M2</v>
          </cell>
          <cell r="D830">
            <v>271.55</v>
          </cell>
          <cell r="F830">
            <v>271.55</v>
          </cell>
          <cell r="G830">
            <v>9</v>
          </cell>
        </row>
        <row r="831">
          <cell r="A831" t="str">
            <v>14.30.920</v>
          </cell>
          <cell r="B831" t="str">
            <v>Divisória em placas duplas de gesso acartonado, resistência ao fogo 60 minutos, espessura 98/48mm - 2ST / 2RU LM</v>
          </cell>
          <cell r="C831" t="str">
            <v>M2</v>
          </cell>
          <cell r="D831">
            <v>280.85000000000002</v>
          </cell>
          <cell r="F831">
            <v>280.85000000000002</v>
          </cell>
          <cell r="G831">
            <v>9</v>
          </cell>
        </row>
        <row r="832">
          <cell r="A832" t="str">
            <v>14.31</v>
          </cell>
          <cell r="B832" t="str">
            <v>Divisória e fechamento.</v>
          </cell>
          <cell r="G832">
            <v>5</v>
          </cell>
        </row>
        <row r="833">
          <cell r="A833" t="str">
            <v>14.31.030</v>
          </cell>
          <cell r="B833" t="str">
            <v>Fechamento em placa cimentícia com espessura de 12 mm</v>
          </cell>
          <cell r="C833" t="str">
            <v>M2</v>
          </cell>
          <cell r="D833">
            <v>101.09</v>
          </cell>
          <cell r="E833">
            <v>118.73</v>
          </cell>
          <cell r="F833">
            <v>219.82</v>
          </cell>
          <cell r="G833">
            <v>9</v>
          </cell>
        </row>
        <row r="834">
          <cell r="A834" t="str">
            <v>14.40</v>
          </cell>
          <cell r="B834" t="str">
            <v>Reparos, conservações e complementos - GRUPO 14</v>
          </cell>
          <cell r="G834">
            <v>5</v>
          </cell>
        </row>
        <row r="835">
          <cell r="A835" t="str">
            <v>14.40.040</v>
          </cell>
          <cell r="B835" t="str">
            <v>Recolocação de divisórias em chapas com montantes metálicos</v>
          </cell>
          <cell r="C835" t="str">
            <v>M2</v>
          </cell>
          <cell r="E835">
            <v>41.18</v>
          </cell>
          <cell r="F835">
            <v>41.18</v>
          </cell>
          <cell r="G835">
            <v>9</v>
          </cell>
        </row>
        <row r="836">
          <cell r="A836" t="str">
            <v>14.40.060</v>
          </cell>
          <cell r="B836" t="str">
            <v>Tela galvanizada para fixação de alvenaria com dimensão de 6x50cm</v>
          </cell>
          <cell r="C836" t="str">
            <v>UN</v>
          </cell>
          <cell r="D836">
            <v>2.08</v>
          </cell>
          <cell r="E836">
            <v>5.65</v>
          </cell>
          <cell r="F836">
            <v>7.73</v>
          </cell>
          <cell r="G836">
            <v>9</v>
          </cell>
        </row>
        <row r="837">
          <cell r="A837" t="str">
            <v>14.40.070</v>
          </cell>
          <cell r="B837" t="str">
            <v>Tela galvanizada para fixação de alvenaria com dimensão de 7,5x50cm</v>
          </cell>
          <cell r="C837" t="str">
            <v>UN</v>
          </cell>
          <cell r="D837">
            <v>2.81</v>
          </cell>
          <cell r="E837">
            <v>5.65</v>
          </cell>
          <cell r="F837">
            <v>8.4600000000000009</v>
          </cell>
          <cell r="G837">
            <v>9</v>
          </cell>
        </row>
        <row r="838">
          <cell r="A838" t="str">
            <v>14.40.080</v>
          </cell>
          <cell r="B838" t="str">
            <v>Tela galvanizada para fixação de alvenaria com dimensão de 10,5x50cm</v>
          </cell>
          <cell r="C838" t="str">
            <v>UN</v>
          </cell>
          <cell r="D838">
            <v>2.93</v>
          </cell>
          <cell r="E838">
            <v>5.65</v>
          </cell>
          <cell r="F838">
            <v>8.58</v>
          </cell>
          <cell r="G838">
            <v>9</v>
          </cell>
        </row>
        <row r="839">
          <cell r="A839" t="str">
            <v>14.40.090</v>
          </cell>
          <cell r="B839" t="str">
            <v>Tela galvanizada para fixação de alvenaria com dimensão de 12x50cm</v>
          </cell>
          <cell r="C839" t="str">
            <v>UN</v>
          </cell>
          <cell r="D839">
            <v>3.22</v>
          </cell>
          <cell r="E839">
            <v>5.65</v>
          </cell>
          <cell r="F839">
            <v>8.8699999999999992</v>
          </cell>
          <cell r="G839">
            <v>9</v>
          </cell>
        </row>
        <row r="840">
          <cell r="A840" t="str">
            <v>14.40.100</v>
          </cell>
          <cell r="B840" t="str">
            <v>Tela galvanizada para fixação de alvenaria com dimensão de 17x50cm</v>
          </cell>
          <cell r="C840" t="str">
            <v>UN</v>
          </cell>
          <cell r="D840">
            <v>4.59</v>
          </cell>
          <cell r="E840">
            <v>5.65</v>
          </cell>
          <cell r="F840">
            <v>10.24</v>
          </cell>
          <cell r="G840">
            <v>9</v>
          </cell>
        </row>
        <row r="841">
          <cell r="A841" t="str">
            <v>15</v>
          </cell>
          <cell r="B841" t="str">
            <v>ESTRUTURA EM MADEIRA, FERRO, ALUMINIO E CONCRETO</v>
          </cell>
          <cell r="G841">
            <v>2</v>
          </cell>
        </row>
        <row r="842">
          <cell r="A842" t="str">
            <v>15.01</v>
          </cell>
          <cell r="B842" t="str">
            <v>Estrutura em madeira para cobertura</v>
          </cell>
          <cell r="G842">
            <v>5</v>
          </cell>
        </row>
        <row r="843">
          <cell r="A843" t="str">
            <v>15.01.010</v>
          </cell>
          <cell r="B843" t="str">
            <v>Estrutura de madeira tesourada para telha de barro - vãos até 7,00 m</v>
          </cell>
          <cell r="C843" t="str">
            <v>M2</v>
          </cell>
          <cell r="D843">
            <v>121.39</v>
          </cell>
          <cell r="E843">
            <v>51.47</v>
          </cell>
          <cell r="F843">
            <v>172.86</v>
          </cell>
          <cell r="G843">
            <v>9</v>
          </cell>
        </row>
        <row r="844">
          <cell r="A844" t="str">
            <v>15.01.020</v>
          </cell>
          <cell r="B844" t="str">
            <v>Estrutura de madeira tesourada para telha de barro - vãos de 7,01 a 10,00 m</v>
          </cell>
          <cell r="C844" t="str">
            <v>M2</v>
          </cell>
          <cell r="D844">
            <v>130.24</v>
          </cell>
          <cell r="E844">
            <v>53.53</v>
          </cell>
          <cell r="F844">
            <v>183.77</v>
          </cell>
          <cell r="G844">
            <v>9</v>
          </cell>
        </row>
        <row r="845">
          <cell r="A845" t="str">
            <v>15.01.030</v>
          </cell>
          <cell r="B845" t="str">
            <v>Estrutura de madeira tesourada para telha de barro - vãos de 10,01 a 13,00 m</v>
          </cell>
          <cell r="C845" t="str">
            <v>M2</v>
          </cell>
          <cell r="D845">
            <v>139.1</v>
          </cell>
          <cell r="E845">
            <v>55.59</v>
          </cell>
          <cell r="F845">
            <v>194.69</v>
          </cell>
          <cell r="G845">
            <v>9</v>
          </cell>
        </row>
        <row r="846">
          <cell r="A846" t="str">
            <v>15.01.040</v>
          </cell>
          <cell r="B846" t="str">
            <v>Estrutura de madeira tesourada para telha de barro - vãos de 13,01 a 18,00 m</v>
          </cell>
          <cell r="C846" t="str">
            <v>M2</v>
          </cell>
          <cell r="D846">
            <v>152.55000000000001</v>
          </cell>
          <cell r="E846">
            <v>59.71</v>
          </cell>
          <cell r="F846">
            <v>212.26</v>
          </cell>
          <cell r="G846">
            <v>9</v>
          </cell>
        </row>
        <row r="847">
          <cell r="A847" t="str">
            <v>15.01.110</v>
          </cell>
          <cell r="B847" t="str">
            <v>Estrutura de madeira tesourada para telha perfil ondulado - vãos até 7,00 m</v>
          </cell>
          <cell r="C847" t="str">
            <v>M2</v>
          </cell>
          <cell r="D847">
            <v>82.98</v>
          </cell>
          <cell r="E847">
            <v>39.119999999999997</v>
          </cell>
          <cell r="F847">
            <v>122.1</v>
          </cell>
          <cell r="G847">
            <v>9</v>
          </cell>
        </row>
        <row r="848">
          <cell r="A848" t="str">
            <v>15.01.120</v>
          </cell>
          <cell r="B848" t="str">
            <v>Estrutura de madeira tesourada para telha perfil ondulado - vãos 7,01 a 10,00 m</v>
          </cell>
          <cell r="C848" t="str">
            <v>M2</v>
          </cell>
          <cell r="D848">
            <v>91.83</v>
          </cell>
          <cell r="E848">
            <v>41.18</v>
          </cell>
          <cell r="F848">
            <v>133.01</v>
          </cell>
          <cell r="G848">
            <v>9</v>
          </cell>
        </row>
        <row r="849">
          <cell r="A849" t="str">
            <v>15.01.130</v>
          </cell>
          <cell r="B849" t="str">
            <v>Estrutura de madeira tesourada para telha perfil ondulado - vãos 10,01 a 13,00 m</v>
          </cell>
          <cell r="C849" t="str">
            <v>M2</v>
          </cell>
          <cell r="D849">
            <v>100.69</v>
          </cell>
          <cell r="E849">
            <v>43.24</v>
          </cell>
          <cell r="F849">
            <v>143.93</v>
          </cell>
          <cell r="G849">
            <v>9</v>
          </cell>
        </row>
        <row r="850">
          <cell r="A850" t="str">
            <v>15.01.140</v>
          </cell>
          <cell r="B850" t="str">
            <v>Estrutura de madeira tesourada para telha perfil ondulado - vãos 13,01 a 18,00 m</v>
          </cell>
          <cell r="C850" t="str">
            <v>M2</v>
          </cell>
          <cell r="D850">
            <v>109.9</v>
          </cell>
          <cell r="E850">
            <v>47.36</v>
          </cell>
          <cell r="F850">
            <v>157.26</v>
          </cell>
          <cell r="G850">
            <v>9</v>
          </cell>
        </row>
        <row r="851">
          <cell r="A851" t="str">
            <v>15.01.210</v>
          </cell>
          <cell r="B851" t="str">
            <v>Estrutura pontaletada para telhas de barro</v>
          </cell>
          <cell r="C851" t="str">
            <v>M2</v>
          </cell>
          <cell r="D851">
            <v>91.7</v>
          </cell>
          <cell r="E851">
            <v>49.41</v>
          </cell>
          <cell r="F851">
            <v>141.11000000000001</v>
          </cell>
          <cell r="G851">
            <v>9</v>
          </cell>
        </row>
        <row r="852">
          <cell r="A852" t="str">
            <v>15.01.220</v>
          </cell>
          <cell r="B852" t="str">
            <v>Estrutura pontaletada para telhas onduladas</v>
          </cell>
          <cell r="C852" t="str">
            <v>M2</v>
          </cell>
          <cell r="D852">
            <v>69.2</v>
          </cell>
          <cell r="E852">
            <v>37.06</v>
          </cell>
          <cell r="F852">
            <v>106.26</v>
          </cell>
          <cell r="G852">
            <v>9</v>
          </cell>
        </row>
        <row r="853">
          <cell r="A853" t="str">
            <v>15.01.310</v>
          </cell>
          <cell r="B853" t="str">
            <v>Estrutura em terças para telhas de barro</v>
          </cell>
          <cell r="C853" t="str">
            <v>M2</v>
          </cell>
          <cell r="D853">
            <v>85.52</v>
          </cell>
          <cell r="E853">
            <v>26.77</v>
          </cell>
          <cell r="F853">
            <v>112.29</v>
          </cell>
          <cell r="G853">
            <v>9</v>
          </cell>
        </row>
        <row r="854">
          <cell r="A854" t="str">
            <v>15.01.320</v>
          </cell>
          <cell r="B854" t="str">
            <v>Estrutura em terças para telhas perfil e material qualquer, exceto barro</v>
          </cell>
          <cell r="C854" t="str">
            <v>M2</v>
          </cell>
          <cell r="D854">
            <v>26</v>
          </cell>
          <cell r="E854">
            <v>5.25</v>
          </cell>
          <cell r="F854">
            <v>31.25</v>
          </cell>
          <cell r="G854">
            <v>9</v>
          </cell>
        </row>
        <row r="855">
          <cell r="A855" t="str">
            <v>15.01.330</v>
          </cell>
          <cell r="B855" t="str">
            <v>Estrutura em terças para telhas perfil trapezoidal</v>
          </cell>
          <cell r="C855" t="str">
            <v>M2</v>
          </cell>
          <cell r="D855">
            <v>16.239999999999998</v>
          </cell>
          <cell r="E855">
            <v>5.25</v>
          </cell>
          <cell r="F855">
            <v>21.49</v>
          </cell>
          <cell r="G855">
            <v>9</v>
          </cell>
        </row>
        <row r="856">
          <cell r="A856" t="str">
            <v>15.03</v>
          </cell>
          <cell r="B856" t="str">
            <v>Estrutura em aço</v>
          </cell>
          <cell r="G856">
            <v>5</v>
          </cell>
        </row>
        <row r="857">
          <cell r="A857" t="str">
            <v>15.03.030</v>
          </cell>
          <cell r="B857" t="str">
            <v>Fornecimento e montagem de estrutura em aço ASTM-A36, sem pintura</v>
          </cell>
          <cell r="C857" t="str">
            <v>KG</v>
          </cell>
          <cell r="D857">
            <v>25.58</v>
          </cell>
          <cell r="F857">
            <v>25.58</v>
          </cell>
          <cell r="G857">
            <v>9</v>
          </cell>
        </row>
        <row r="858">
          <cell r="A858" t="str">
            <v>15.03.090</v>
          </cell>
          <cell r="B858" t="str">
            <v>Montagem de estrutura metálica em aço, sem pintura</v>
          </cell>
          <cell r="C858" t="str">
            <v>KG</v>
          </cell>
          <cell r="E858">
            <v>5.28</v>
          </cell>
          <cell r="F858">
            <v>5.28</v>
          </cell>
          <cell r="G858">
            <v>9</v>
          </cell>
        </row>
        <row r="859">
          <cell r="A859" t="str">
            <v>15.03.110</v>
          </cell>
          <cell r="B859" t="str">
            <v>Fornecimento e montagem de estrutura em aço patinável, sem pintura</v>
          </cell>
          <cell r="C859" t="str">
            <v>KG</v>
          </cell>
          <cell r="D859">
            <v>26.36</v>
          </cell>
          <cell r="F859">
            <v>26.36</v>
          </cell>
          <cell r="G859">
            <v>9</v>
          </cell>
        </row>
        <row r="860">
          <cell r="A860" t="str">
            <v>15.03.131</v>
          </cell>
          <cell r="B860" t="str">
            <v>Fornecimento e montagem de estrutura em aço ASTM-A572 Grau 50, sem pintura</v>
          </cell>
          <cell r="C860" t="str">
            <v>KG</v>
          </cell>
          <cell r="D860">
            <v>26</v>
          </cell>
          <cell r="F860">
            <v>26</v>
          </cell>
          <cell r="G860">
            <v>9</v>
          </cell>
        </row>
        <row r="861">
          <cell r="A861" t="str">
            <v>15.03.140</v>
          </cell>
          <cell r="B861" t="str">
            <v>Fornecimento e montagem de estrutura tubular em aço ASTM-A572 Grau 50, sem pintura</v>
          </cell>
          <cell r="C861" t="str">
            <v>KG</v>
          </cell>
          <cell r="D861">
            <v>28</v>
          </cell>
          <cell r="F861">
            <v>28</v>
          </cell>
          <cell r="G861">
            <v>9</v>
          </cell>
        </row>
        <row r="862">
          <cell r="A862" t="str">
            <v>15.03.150</v>
          </cell>
          <cell r="B862" t="str">
            <v>Fornecimento e montagem de estrutura metálica em perfil metalon, sem pintura</v>
          </cell>
          <cell r="C862" t="str">
            <v>KG</v>
          </cell>
          <cell r="D862">
            <v>11.86</v>
          </cell>
          <cell r="E862">
            <v>5.28</v>
          </cell>
          <cell r="F862">
            <v>17.14</v>
          </cell>
          <cell r="G862">
            <v>9</v>
          </cell>
        </row>
        <row r="863">
          <cell r="A863" t="str">
            <v>15.05</v>
          </cell>
          <cell r="B863" t="str">
            <v>Estrutura pre-fabricada de concreto</v>
          </cell>
          <cell r="G863">
            <v>5</v>
          </cell>
        </row>
        <row r="864">
          <cell r="A864" t="str">
            <v>15.05.290</v>
          </cell>
          <cell r="B864" t="str">
            <v>Placas, vigas e pilares em concreto armado pré-moldado - fck= 40 MPa</v>
          </cell>
          <cell r="C864" t="str">
            <v>M3</v>
          </cell>
          <cell r="D864">
            <v>2567.12</v>
          </cell>
          <cell r="E864">
            <v>792.39</v>
          </cell>
          <cell r="F864">
            <v>3359.51</v>
          </cell>
          <cell r="G864">
            <v>9</v>
          </cell>
        </row>
        <row r="865">
          <cell r="A865" t="str">
            <v>15.05.300</v>
          </cell>
          <cell r="B865" t="str">
            <v>Mobiliário em concreto armado pré-moldado - fck= 40 MPa</v>
          </cell>
          <cell r="C865" t="str">
            <v>M3</v>
          </cell>
          <cell r="D865">
            <v>2478.8000000000002</v>
          </cell>
          <cell r="E865">
            <v>874.25</v>
          </cell>
          <cell r="F865">
            <v>3353.05</v>
          </cell>
          <cell r="G865">
            <v>9</v>
          </cell>
        </row>
        <row r="866">
          <cell r="A866" t="str">
            <v>15.05.520</v>
          </cell>
          <cell r="B866" t="str">
            <v>Placas, vigas e pilares em concreto armado pré-moldado - fck= 35 MPa</v>
          </cell>
          <cell r="C866" t="str">
            <v>M3</v>
          </cell>
          <cell r="D866">
            <v>2286.75</v>
          </cell>
          <cell r="E866">
            <v>753.35</v>
          </cell>
          <cell r="F866">
            <v>3040.1</v>
          </cell>
          <cell r="G866">
            <v>9</v>
          </cell>
        </row>
        <row r="867">
          <cell r="A867" t="str">
            <v>15.05.530</v>
          </cell>
          <cell r="B867" t="str">
            <v>Placas, vigas e pilares em concreto armado pré-moldado - fck= 25 MPa</v>
          </cell>
          <cell r="C867" t="str">
            <v>M3</v>
          </cell>
          <cell r="D867">
            <v>2006.53</v>
          </cell>
          <cell r="E867">
            <v>745.73</v>
          </cell>
          <cell r="F867">
            <v>2752.26</v>
          </cell>
          <cell r="G867">
            <v>9</v>
          </cell>
        </row>
        <row r="868">
          <cell r="A868" t="str">
            <v>15.05.540</v>
          </cell>
          <cell r="B868" t="str">
            <v>Mobiliário em concreto armado pré-moldado - fck= 25 MPa</v>
          </cell>
          <cell r="C868" t="str">
            <v>M3</v>
          </cell>
          <cell r="D868">
            <v>2248.5500000000002</v>
          </cell>
          <cell r="E868">
            <v>799.05</v>
          </cell>
          <cell r="F868">
            <v>3047.6</v>
          </cell>
          <cell r="G868">
            <v>9</v>
          </cell>
        </row>
        <row r="869">
          <cell r="A869" t="str">
            <v>15.20</v>
          </cell>
          <cell r="B869" t="str">
            <v>Reparos, conservações e complementos - GRUPO 15</v>
          </cell>
          <cell r="G869">
            <v>5</v>
          </cell>
        </row>
        <row r="870">
          <cell r="A870" t="str">
            <v>15.20.020</v>
          </cell>
          <cell r="B870" t="str">
            <v>Fornecimento de peças diversas para estrutura em madeira</v>
          </cell>
          <cell r="C870" t="str">
            <v>M3</v>
          </cell>
          <cell r="D870">
            <v>4275.88</v>
          </cell>
          <cell r="E870">
            <v>1235.4000000000001</v>
          </cell>
          <cell r="F870">
            <v>5511.28</v>
          </cell>
          <cell r="G870">
            <v>9</v>
          </cell>
        </row>
        <row r="871">
          <cell r="A871" t="str">
            <v>15.20.040</v>
          </cell>
          <cell r="B871" t="str">
            <v>Recolocação de peças lineares em madeira com seção até 60 cm²</v>
          </cell>
          <cell r="C871" t="str">
            <v>M</v>
          </cell>
          <cell r="D871">
            <v>0.11</v>
          </cell>
          <cell r="E871">
            <v>5.77</v>
          </cell>
          <cell r="F871">
            <v>5.88</v>
          </cell>
          <cell r="G871">
            <v>9</v>
          </cell>
        </row>
        <row r="872">
          <cell r="A872" t="str">
            <v>15.20.060</v>
          </cell>
          <cell r="B872" t="str">
            <v>Recolocação de peças lineares em madeira com seção superior a 60 cm²</v>
          </cell>
          <cell r="C872" t="str">
            <v>M</v>
          </cell>
          <cell r="D872">
            <v>0.27</v>
          </cell>
          <cell r="E872">
            <v>15.24</v>
          </cell>
          <cell r="F872">
            <v>15.51</v>
          </cell>
          <cell r="G872">
            <v>9</v>
          </cell>
        </row>
        <row r="873">
          <cell r="A873" t="str">
            <v>16</v>
          </cell>
          <cell r="B873" t="str">
            <v>TELHAMENTO</v>
          </cell>
          <cell r="G873">
            <v>2</v>
          </cell>
        </row>
        <row r="874">
          <cell r="A874" t="str">
            <v>16.02</v>
          </cell>
          <cell r="B874" t="str">
            <v>Telhamento em barro</v>
          </cell>
          <cell r="G874">
            <v>5</v>
          </cell>
        </row>
        <row r="875">
          <cell r="A875" t="str">
            <v>16.02.010</v>
          </cell>
          <cell r="B875" t="str">
            <v>Telha de barro tipo italiana</v>
          </cell>
          <cell r="C875" t="str">
            <v>M2</v>
          </cell>
          <cell r="D875">
            <v>45.6</v>
          </cell>
          <cell r="E875">
            <v>29.88</v>
          </cell>
          <cell r="F875">
            <v>75.48</v>
          </cell>
          <cell r="G875">
            <v>9</v>
          </cell>
        </row>
        <row r="876">
          <cell r="A876" t="str">
            <v>16.02.020</v>
          </cell>
          <cell r="B876" t="str">
            <v>Telha de barro tipo francesa</v>
          </cell>
          <cell r="C876" t="str">
            <v>M2</v>
          </cell>
          <cell r="D876">
            <v>61.12</v>
          </cell>
          <cell r="E876">
            <v>29.88</v>
          </cell>
          <cell r="F876">
            <v>91</v>
          </cell>
          <cell r="G876">
            <v>9</v>
          </cell>
        </row>
        <row r="877">
          <cell r="A877" t="str">
            <v>16.02.030</v>
          </cell>
          <cell r="B877" t="str">
            <v>Telha de barro tipo romana</v>
          </cell>
          <cell r="C877" t="str">
            <v>M2</v>
          </cell>
          <cell r="D877">
            <v>36.799999999999997</v>
          </cell>
          <cell r="E877">
            <v>29.88</v>
          </cell>
          <cell r="F877">
            <v>66.680000000000007</v>
          </cell>
          <cell r="G877">
            <v>9</v>
          </cell>
        </row>
        <row r="878">
          <cell r="A878" t="str">
            <v>16.02.045</v>
          </cell>
          <cell r="B878" t="str">
            <v>Telha de barro colonial/paulista</v>
          </cell>
          <cell r="C878" t="str">
            <v>M2</v>
          </cell>
          <cell r="D878">
            <v>86.4</v>
          </cell>
          <cell r="E878">
            <v>44.82</v>
          </cell>
          <cell r="F878">
            <v>131.22</v>
          </cell>
          <cell r="G878">
            <v>9</v>
          </cell>
        </row>
        <row r="879">
          <cell r="A879" t="str">
            <v>16.02.060</v>
          </cell>
          <cell r="B879" t="str">
            <v>Telha de barro tipo plan</v>
          </cell>
          <cell r="C879" t="str">
            <v>M2</v>
          </cell>
          <cell r="D879">
            <v>98.82</v>
          </cell>
          <cell r="E879">
            <v>44.82</v>
          </cell>
          <cell r="F879">
            <v>143.63999999999999</v>
          </cell>
          <cell r="G879">
            <v>9</v>
          </cell>
        </row>
        <row r="880">
          <cell r="A880" t="str">
            <v>16.02.120</v>
          </cell>
          <cell r="B880" t="str">
            <v>Emboçamento de beiral em telhas de barro</v>
          </cell>
          <cell r="C880" t="str">
            <v>M</v>
          </cell>
          <cell r="D880">
            <v>0.97</v>
          </cell>
          <cell r="E880">
            <v>13.18</v>
          </cell>
          <cell r="F880">
            <v>14.15</v>
          </cell>
          <cell r="G880">
            <v>9</v>
          </cell>
        </row>
        <row r="881">
          <cell r="A881" t="str">
            <v>16.02.230</v>
          </cell>
          <cell r="B881" t="str">
            <v>Cumeeira de barro emboçado tipos: plan, romana, italiana, francesa e paulistinha</v>
          </cell>
          <cell r="C881" t="str">
            <v>M</v>
          </cell>
          <cell r="D881">
            <v>13.48</v>
          </cell>
          <cell r="E881">
            <v>16.47</v>
          </cell>
          <cell r="F881">
            <v>29.95</v>
          </cell>
          <cell r="G881">
            <v>9</v>
          </cell>
        </row>
        <row r="882">
          <cell r="A882" t="str">
            <v>16.02.270</v>
          </cell>
          <cell r="B882" t="str">
            <v>Espigão de barro emboçado</v>
          </cell>
          <cell r="C882" t="str">
            <v>M</v>
          </cell>
          <cell r="D882">
            <v>20.8</v>
          </cell>
          <cell r="E882">
            <v>16.47</v>
          </cell>
          <cell r="F882">
            <v>37.270000000000003</v>
          </cell>
          <cell r="G882">
            <v>9</v>
          </cell>
        </row>
        <row r="883">
          <cell r="A883" t="str">
            <v>16.03</v>
          </cell>
          <cell r="B883" t="str">
            <v>Telhamento em cimento reforçado com fio sintético (CRFS)</v>
          </cell>
          <cell r="G883">
            <v>5</v>
          </cell>
        </row>
        <row r="884">
          <cell r="A884" t="str">
            <v>16.03.010</v>
          </cell>
          <cell r="B884" t="str">
            <v>Telhamento em cimento reforçado com fio sintético CRFS - perfil ondulado de 6 mm</v>
          </cell>
          <cell r="C884" t="str">
            <v>M2</v>
          </cell>
          <cell r="D884">
            <v>40.369999999999997</v>
          </cell>
          <cell r="E884">
            <v>16.47</v>
          </cell>
          <cell r="F884">
            <v>56.84</v>
          </cell>
          <cell r="G884">
            <v>9</v>
          </cell>
        </row>
        <row r="885">
          <cell r="A885" t="str">
            <v>16.03.020</v>
          </cell>
          <cell r="B885" t="str">
            <v>Telhamento em cimento reforçado com fio sintético CRFS - perfil ondulado de 8 mm</v>
          </cell>
          <cell r="C885" t="str">
            <v>M2</v>
          </cell>
          <cell r="D885">
            <v>62.76</v>
          </cell>
          <cell r="E885">
            <v>16.47</v>
          </cell>
          <cell r="F885">
            <v>79.23</v>
          </cell>
          <cell r="G885">
            <v>9</v>
          </cell>
        </row>
        <row r="886">
          <cell r="A886" t="str">
            <v>16.03.030</v>
          </cell>
          <cell r="B886" t="str">
            <v>Telhamento em cimento reforçado com fio sintético CRFS - perfil trapezoidal de 44 cm</v>
          </cell>
          <cell r="C886" t="str">
            <v>M2</v>
          </cell>
          <cell r="D886">
            <v>148.76</v>
          </cell>
          <cell r="E886">
            <v>16.47</v>
          </cell>
          <cell r="F886">
            <v>165.23</v>
          </cell>
          <cell r="G886">
            <v>9</v>
          </cell>
        </row>
        <row r="887">
          <cell r="A887" t="str">
            <v>16.03.040</v>
          </cell>
          <cell r="B887" t="str">
            <v>Telhamento em cimento reforçado com fio sintético CRFS - perfil modulado</v>
          </cell>
          <cell r="C887" t="str">
            <v>M2</v>
          </cell>
          <cell r="D887">
            <v>160.38999999999999</v>
          </cell>
          <cell r="E887">
            <v>16.47</v>
          </cell>
          <cell r="F887">
            <v>176.86</v>
          </cell>
          <cell r="G887">
            <v>9</v>
          </cell>
        </row>
        <row r="888">
          <cell r="A888" t="str">
            <v>16.03.300</v>
          </cell>
          <cell r="B888" t="str">
            <v>Cumeeira normal em cimento reforçado com fio sintético CRFS - perfil ondulado</v>
          </cell>
          <cell r="C888" t="str">
            <v>M</v>
          </cell>
          <cell r="D888">
            <v>83.12</v>
          </cell>
          <cell r="E888">
            <v>8.23</v>
          </cell>
          <cell r="F888">
            <v>91.35</v>
          </cell>
          <cell r="G888">
            <v>9</v>
          </cell>
        </row>
        <row r="889">
          <cell r="A889" t="str">
            <v>16.03.310</v>
          </cell>
          <cell r="B889" t="str">
            <v>Cumeeira universal em cimento reforçado com fio sintético CRFS - perfil ondulado</v>
          </cell>
          <cell r="C889" t="str">
            <v>M</v>
          </cell>
          <cell r="D889">
            <v>77.36</v>
          </cell>
          <cell r="E889">
            <v>8.23</v>
          </cell>
          <cell r="F889">
            <v>85.59</v>
          </cell>
          <cell r="G889">
            <v>9</v>
          </cell>
        </row>
        <row r="890">
          <cell r="A890" t="str">
            <v>16.03.320</v>
          </cell>
          <cell r="B890" t="str">
            <v>Cumeeira normal em cimento reforçado com fio sintético CRFS - perfil trapezoidal 44 cm</v>
          </cell>
          <cell r="C890" t="str">
            <v>M</v>
          </cell>
          <cell r="D890">
            <v>106.89</v>
          </cell>
          <cell r="E890">
            <v>8.23</v>
          </cell>
          <cell r="F890">
            <v>115.12</v>
          </cell>
          <cell r="G890">
            <v>9</v>
          </cell>
        </row>
        <row r="891">
          <cell r="A891" t="str">
            <v>16.03.330</v>
          </cell>
          <cell r="B891" t="str">
            <v>Cumeeira normal em cimento reforçado com fio sintético CRFS - perfil modulado</v>
          </cell>
          <cell r="C891" t="str">
            <v>M</v>
          </cell>
          <cell r="D891">
            <v>164.41</v>
          </cell>
          <cell r="E891">
            <v>8.23</v>
          </cell>
          <cell r="F891">
            <v>172.64</v>
          </cell>
          <cell r="G891">
            <v>9</v>
          </cell>
        </row>
        <row r="892">
          <cell r="A892" t="str">
            <v>16.03.360</v>
          </cell>
          <cell r="B892" t="str">
            <v>Espigão em cimento reforçado com fio sintético CRFS - perfil ondulado</v>
          </cell>
          <cell r="C892" t="str">
            <v>M</v>
          </cell>
          <cell r="D892">
            <v>53.19</v>
          </cell>
          <cell r="E892">
            <v>8.23</v>
          </cell>
          <cell r="F892">
            <v>61.42</v>
          </cell>
          <cell r="G892">
            <v>9</v>
          </cell>
        </row>
        <row r="893">
          <cell r="A893" t="str">
            <v>16.03.370</v>
          </cell>
          <cell r="B893" t="str">
            <v>Espigão em cimento reforçado com fio sintético CRFS - perfil modulado</v>
          </cell>
          <cell r="C893" t="str">
            <v>M</v>
          </cell>
          <cell r="D893">
            <v>104.07</v>
          </cell>
          <cell r="E893">
            <v>8.23</v>
          </cell>
          <cell r="F893">
            <v>112.3</v>
          </cell>
          <cell r="G893">
            <v>9</v>
          </cell>
        </row>
        <row r="894">
          <cell r="A894" t="str">
            <v>16.03.400</v>
          </cell>
          <cell r="B894" t="str">
            <v>Rufo em cimento reforçado com fio sintético CRFS - perfil ondulado</v>
          </cell>
          <cell r="C894" t="str">
            <v>M</v>
          </cell>
          <cell r="D894">
            <v>67.72</v>
          </cell>
          <cell r="E894">
            <v>8.23</v>
          </cell>
          <cell r="F894">
            <v>75.95</v>
          </cell>
          <cell r="G894">
            <v>9</v>
          </cell>
        </row>
        <row r="895">
          <cell r="A895" t="str">
            <v>16.10</v>
          </cell>
          <cell r="B895" t="str">
            <v>Telhamento em madeira ou fibra vegetal</v>
          </cell>
          <cell r="G895">
            <v>5</v>
          </cell>
        </row>
        <row r="896">
          <cell r="A896" t="str">
            <v>16.10.020</v>
          </cell>
          <cell r="B896" t="str">
            <v>Telha em fibra vegetal, perfil ondulado, com espessura de 3 mm</v>
          </cell>
          <cell r="C896" t="str">
            <v>M2</v>
          </cell>
          <cell r="D896">
            <v>81.36</v>
          </cell>
          <cell r="E896">
            <v>26.77</v>
          </cell>
          <cell r="F896">
            <v>108.13</v>
          </cell>
          <cell r="G896">
            <v>9</v>
          </cell>
        </row>
        <row r="897">
          <cell r="A897" t="str">
            <v>16.10.100</v>
          </cell>
          <cell r="B897" t="str">
            <v>Cumeeira em fibra vegetal, lisa, com espessura de 3 mm</v>
          </cell>
          <cell r="C897" t="str">
            <v>M</v>
          </cell>
          <cell r="D897">
            <v>106.54</v>
          </cell>
          <cell r="E897">
            <v>9.06</v>
          </cell>
          <cell r="F897">
            <v>115.6</v>
          </cell>
          <cell r="G897">
            <v>9</v>
          </cell>
        </row>
        <row r="898">
          <cell r="A898" t="str">
            <v>16.12</v>
          </cell>
          <cell r="B898" t="str">
            <v>Telhamento metálico comum</v>
          </cell>
          <cell r="G898">
            <v>5</v>
          </cell>
        </row>
        <row r="899">
          <cell r="A899" t="str">
            <v>16.12.020</v>
          </cell>
          <cell r="B899" t="str">
            <v>Telhamento em chapa de aço pré-pintada com epóxi e poliéster, perfil ondulado, com espessura de 0,50 mm</v>
          </cell>
          <cell r="C899" t="str">
            <v>M2</v>
          </cell>
          <cell r="D899">
            <v>91.5</v>
          </cell>
          <cell r="E899">
            <v>16.47</v>
          </cell>
          <cell r="F899">
            <v>107.97</v>
          </cell>
          <cell r="G899">
            <v>9</v>
          </cell>
        </row>
        <row r="900">
          <cell r="A900" t="str">
            <v>16.12.040</v>
          </cell>
          <cell r="B900" t="str">
            <v>Telhamento em chapa de aço pré-pintada com epóxi e poliéster, perfil ondulado calandrado, com espessura de 0,80 mm</v>
          </cell>
          <cell r="C900" t="str">
            <v>M2</v>
          </cell>
          <cell r="D900">
            <v>181.84</v>
          </cell>
          <cell r="E900">
            <v>16.47</v>
          </cell>
          <cell r="F900">
            <v>198.31</v>
          </cell>
          <cell r="G900">
            <v>9</v>
          </cell>
        </row>
        <row r="901">
          <cell r="A901" t="str">
            <v>16.12.050</v>
          </cell>
          <cell r="B901" t="str">
            <v>Telhamento em chapa de aço pré-pintada com epóxi e poliéster, perfil trapezoidal, com espessura de 0,80 mm e altura de 100 mm</v>
          </cell>
          <cell r="C901" t="str">
            <v>M2</v>
          </cell>
          <cell r="D901">
            <v>163.68</v>
          </cell>
          <cell r="E901">
            <v>16.47</v>
          </cell>
          <cell r="F901">
            <v>180.15</v>
          </cell>
          <cell r="G901">
            <v>9</v>
          </cell>
        </row>
        <row r="902">
          <cell r="A902" t="str">
            <v>16.12.060</v>
          </cell>
          <cell r="B902" t="str">
            <v>Telhamento em chapa de aço pré-pintada com epóxi e poliéster, perfil trapezoidal, com espessura de 0,50 mm e altura de 40 mm</v>
          </cell>
          <cell r="C902" t="str">
            <v>M2</v>
          </cell>
          <cell r="D902">
            <v>85.1</v>
          </cell>
          <cell r="E902">
            <v>16.47</v>
          </cell>
          <cell r="F902">
            <v>101.57</v>
          </cell>
          <cell r="G902">
            <v>9</v>
          </cell>
        </row>
        <row r="903">
          <cell r="A903" t="str">
            <v>16.12.200</v>
          </cell>
          <cell r="B903" t="str">
            <v>Cumeeira em chapa de aço pré-pintada com epóxi e poliéster, perfil trapezoidal, com espessura de 0,50 mm</v>
          </cell>
          <cell r="C903" t="str">
            <v>M</v>
          </cell>
          <cell r="D903">
            <v>67.17</v>
          </cell>
          <cell r="E903">
            <v>8.23</v>
          </cell>
          <cell r="F903">
            <v>75.400000000000006</v>
          </cell>
          <cell r="G903">
            <v>9</v>
          </cell>
        </row>
        <row r="904">
          <cell r="A904" t="str">
            <v>16.12.220</v>
          </cell>
          <cell r="B904" t="str">
            <v>Cumeeira em chapa de aço pré-pintada com epóxi e poliéster, perfil ondulado, com espessura de 0,50 mm</v>
          </cell>
          <cell r="C904" t="str">
            <v>M</v>
          </cell>
          <cell r="D904">
            <v>86.88</v>
          </cell>
          <cell r="E904">
            <v>8.23</v>
          </cell>
          <cell r="F904">
            <v>95.11</v>
          </cell>
          <cell r="G904">
            <v>9</v>
          </cell>
        </row>
        <row r="905">
          <cell r="A905" t="str">
            <v>16.13</v>
          </cell>
          <cell r="B905" t="str">
            <v>Telhamento metálico especial</v>
          </cell>
          <cell r="G905">
            <v>5</v>
          </cell>
        </row>
        <row r="906">
          <cell r="A906" t="str">
            <v>16.13.060</v>
          </cell>
          <cell r="B906" t="str">
            <v>Telhamento em chapa de aço pré-pintada com epóxi e poliéster, tipo sanduíche, espessura de 0,50 mm, com lã de rocha</v>
          </cell>
          <cell r="C906" t="str">
            <v>M2</v>
          </cell>
          <cell r="D906">
            <v>172.13</v>
          </cell>
          <cell r="E906">
            <v>41.43</v>
          </cell>
          <cell r="F906">
            <v>213.56</v>
          </cell>
          <cell r="G906">
            <v>9</v>
          </cell>
        </row>
        <row r="907">
          <cell r="A907" t="str">
            <v>16.13.070</v>
          </cell>
          <cell r="B907" t="str">
            <v>Telhamento em chapa de aço pré-pintada com epóxi e poliéster, tipo sanduíche, espessura de 0,50 mm, com poliuretano</v>
          </cell>
          <cell r="C907" t="str">
            <v>M2</v>
          </cell>
          <cell r="D907">
            <v>155.9</v>
          </cell>
          <cell r="E907">
            <v>17.920000000000002</v>
          </cell>
          <cell r="F907">
            <v>173.82</v>
          </cell>
          <cell r="G907">
            <v>9</v>
          </cell>
        </row>
        <row r="908">
          <cell r="A908" t="str">
            <v>16.13.130</v>
          </cell>
          <cell r="B908" t="str">
            <v>Telhamento em chapa de aço com pintura poliéster, tipo sanduíche, espessura de 0,50 mm, com poliestireno expandido</v>
          </cell>
          <cell r="C908" t="str">
            <v>M2</v>
          </cell>
          <cell r="D908">
            <v>135.6</v>
          </cell>
          <cell r="E908">
            <v>17.920000000000002</v>
          </cell>
          <cell r="F908">
            <v>153.52000000000001</v>
          </cell>
          <cell r="G908">
            <v>9</v>
          </cell>
        </row>
        <row r="909">
          <cell r="A909" t="str">
            <v>16.13.140</v>
          </cell>
          <cell r="B909" t="str">
            <v>Telhamento em chapa de aço galvanizado autoportante, perfil trapezoidal, com espessura de 0,80 mm e altura de 120 mm</v>
          </cell>
          <cell r="C909" t="str">
            <v>M2</v>
          </cell>
          <cell r="D909">
            <v>112.17</v>
          </cell>
          <cell r="E909">
            <v>16.47</v>
          </cell>
          <cell r="F909">
            <v>128.63999999999999</v>
          </cell>
          <cell r="G909">
            <v>9</v>
          </cell>
        </row>
        <row r="910">
          <cell r="A910" t="str">
            <v>16.16</v>
          </cell>
          <cell r="B910" t="str">
            <v>Telhamento em material sintético</v>
          </cell>
          <cell r="G910">
            <v>5</v>
          </cell>
        </row>
        <row r="911">
          <cell r="A911" t="str">
            <v>16.16.040</v>
          </cell>
          <cell r="B911" t="str">
            <v>Telha ondulada translúcida em polipropileno</v>
          </cell>
          <cell r="C911" t="str">
            <v>M2</v>
          </cell>
          <cell r="D911">
            <v>77.95</v>
          </cell>
          <cell r="E911">
            <v>16.47</v>
          </cell>
          <cell r="F911">
            <v>94.42</v>
          </cell>
          <cell r="G911">
            <v>9</v>
          </cell>
        </row>
        <row r="912">
          <cell r="A912" t="str">
            <v>16.16.160</v>
          </cell>
          <cell r="B912" t="str">
            <v>Telha em poliéster reforçado com fibras de vidro, perfil trapezoidal 49</v>
          </cell>
          <cell r="C912" t="str">
            <v>M2</v>
          </cell>
          <cell r="D912">
            <v>124.9</v>
          </cell>
          <cell r="E912">
            <v>16.47</v>
          </cell>
          <cell r="F912">
            <v>141.37</v>
          </cell>
          <cell r="G912">
            <v>9</v>
          </cell>
        </row>
        <row r="913">
          <cell r="A913" t="str">
            <v>16.16.400</v>
          </cell>
          <cell r="B913" t="str">
            <v>Cumeeira para telha de poliéster, tipo perfil trapezoidal 49</v>
          </cell>
          <cell r="C913" t="str">
            <v>M</v>
          </cell>
          <cell r="D913">
            <v>170.41</v>
          </cell>
          <cell r="E913">
            <v>8.23</v>
          </cell>
          <cell r="F913">
            <v>178.64</v>
          </cell>
          <cell r="G913">
            <v>9</v>
          </cell>
        </row>
        <row r="914">
          <cell r="A914" t="str">
            <v>16.20</v>
          </cell>
          <cell r="B914" t="str">
            <v>Telhamento em vidro</v>
          </cell>
          <cell r="G914">
            <v>5</v>
          </cell>
        </row>
        <row r="915">
          <cell r="A915" t="str">
            <v>16.20.020</v>
          </cell>
          <cell r="B915" t="str">
            <v>Telhas de vidro para iluminação tipo francesa</v>
          </cell>
          <cell r="C915" t="str">
            <v>UN</v>
          </cell>
          <cell r="D915">
            <v>67.34</v>
          </cell>
          <cell r="E915">
            <v>4.12</v>
          </cell>
          <cell r="F915">
            <v>71.459999999999994</v>
          </cell>
          <cell r="G915">
            <v>9</v>
          </cell>
        </row>
        <row r="916">
          <cell r="A916" t="str">
            <v>16.20.040</v>
          </cell>
          <cell r="B916" t="str">
            <v>Telhas de vidro para iluminação tipo colonial/paulistinha</v>
          </cell>
          <cell r="C916" t="str">
            <v>UN</v>
          </cell>
          <cell r="D916">
            <v>67.34</v>
          </cell>
          <cell r="E916">
            <v>4.12</v>
          </cell>
          <cell r="F916">
            <v>71.459999999999994</v>
          </cell>
          <cell r="G916">
            <v>9</v>
          </cell>
        </row>
        <row r="917">
          <cell r="A917" t="str">
            <v>16.30</v>
          </cell>
          <cell r="B917" t="str">
            <v>Domos</v>
          </cell>
          <cell r="G917">
            <v>5</v>
          </cell>
        </row>
        <row r="918">
          <cell r="A918" t="str">
            <v>16.30.020</v>
          </cell>
          <cell r="B918" t="str">
            <v>Domo de acrílico fixado em perfis de alumínio</v>
          </cell>
          <cell r="C918" t="str">
            <v>M2</v>
          </cell>
          <cell r="D918">
            <v>785.64</v>
          </cell>
          <cell r="F918">
            <v>785.64</v>
          </cell>
          <cell r="G918">
            <v>9</v>
          </cell>
        </row>
        <row r="919">
          <cell r="A919" t="str">
            <v>16.32</v>
          </cell>
          <cell r="B919" t="str">
            <v>Painel, chapas e fechamento</v>
          </cell>
          <cell r="G919">
            <v>5</v>
          </cell>
        </row>
        <row r="920">
          <cell r="A920" t="str">
            <v>16.32.070</v>
          </cell>
          <cell r="B920" t="str">
            <v>Cobertura curva em chapa de policarbonato alveolar bronze de 6 mm</v>
          </cell>
          <cell r="C920" t="str">
            <v>M2</v>
          </cell>
          <cell r="D920">
            <v>125.78</v>
          </cell>
          <cell r="E920">
            <v>84</v>
          </cell>
          <cell r="F920">
            <v>209.78</v>
          </cell>
          <cell r="G920">
            <v>9</v>
          </cell>
        </row>
        <row r="921">
          <cell r="A921" t="str">
            <v>16.32.120</v>
          </cell>
          <cell r="B921" t="str">
            <v>Cobertura plana em chapa de policarbonato alveolar de 10 mm</v>
          </cell>
          <cell r="C921" t="str">
            <v>M2</v>
          </cell>
          <cell r="D921">
            <v>204.44</v>
          </cell>
          <cell r="E921">
            <v>75.599999999999994</v>
          </cell>
          <cell r="F921">
            <v>280.04000000000002</v>
          </cell>
          <cell r="G921">
            <v>9</v>
          </cell>
        </row>
        <row r="922">
          <cell r="A922" t="str">
            <v>16.32.130</v>
          </cell>
          <cell r="B922" t="str">
            <v>Cobertura curva em chapa de policarbonato alveolar bronze de 10 mm</v>
          </cell>
          <cell r="C922" t="str">
            <v>M2</v>
          </cell>
          <cell r="D922">
            <v>233.65</v>
          </cell>
          <cell r="E922">
            <v>84</v>
          </cell>
          <cell r="F922">
            <v>317.64999999999998</v>
          </cell>
          <cell r="G922">
            <v>9</v>
          </cell>
        </row>
        <row r="923">
          <cell r="A923" t="str">
            <v>16.33</v>
          </cell>
          <cell r="B923" t="str">
            <v>Calhas e rufos</v>
          </cell>
          <cell r="G923">
            <v>5</v>
          </cell>
        </row>
        <row r="924">
          <cell r="A924" t="str">
            <v>16.33.022</v>
          </cell>
          <cell r="B924" t="str">
            <v>Calha, rufo, afins em chapa galvanizada nº 24 - corte 0,33 m</v>
          </cell>
          <cell r="C924" t="str">
            <v>M</v>
          </cell>
          <cell r="D924">
            <v>54.08</v>
          </cell>
          <cell r="E924">
            <v>50.22</v>
          </cell>
          <cell r="F924">
            <v>104.3</v>
          </cell>
          <cell r="G924">
            <v>9</v>
          </cell>
        </row>
        <row r="925">
          <cell r="A925" t="str">
            <v>16.33.052</v>
          </cell>
          <cell r="B925" t="str">
            <v>Calha, rufo, afins em chapa galvanizada nº 24 - corte 0,50 m</v>
          </cell>
          <cell r="C925" t="str">
            <v>M</v>
          </cell>
          <cell r="D925">
            <v>84.18</v>
          </cell>
          <cell r="E925">
            <v>59.34</v>
          </cell>
          <cell r="F925">
            <v>143.52000000000001</v>
          </cell>
          <cell r="G925">
            <v>9</v>
          </cell>
        </row>
        <row r="926">
          <cell r="A926" t="str">
            <v>16.33.062</v>
          </cell>
          <cell r="B926" t="str">
            <v>Calha, rufo, afins em chapa galvanizada nº 24 - corte 1,00 m</v>
          </cell>
          <cell r="C926" t="str">
            <v>M</v>
          </cell>
          <cell r="D926">
            <v>155.61000000000001</v>
          </cell>
          <cell r="E926">
            <v>63.91</v>
          </cell>
          <cell r="F926">
            <v>219.52</v>
          </cell>
          <cell r="G926">
            <v>9</v>
          </cell>
        </row>
        <row r="927">
          <cell r="A927" t="str">
            <v>16.33.082</v>
          </cell>
          <cell r="B927" t="str">
            <v>Calha, rufo, afins em chapa galvanizada nº 26 - corte 0,33 m</v>
          </cell>
          <cell r="C927" t="str">
            <v>M</v>
          </cell>
          <cell r="D927">
            <v>40.99</v>
          </cell>
          <cell r="E927">
            <v>50.22</v>
          </cell>
          <cell r="F927">
            <v>91.21</v>
          </cell>
          <cell r="G927">
            <v>9</v>
          </cell>
        </row>
        <row r="928">
          <cell r="A928" t="str">
            <v>16.33.102</v>
          </cell>
          <cell r="B928" t="str">
            <v>Calha, rufo, afins em chapa galvanizada nº 26 - corte 0,50 m</v>
          </cell>
          <cell r="C928" t="str">
            <v>M</v>
          </cell>
          <cell r="D928">
            <v>63.24</v>
          </cell>
          <cell r="E928">
            <v>59.34</v>
          </cell>
          <cell r="F928">
            <v>122.58</v>
          </cell>
          <cell r="G928">
            <v>9</v>
          </cell>
        </row>
        <row r="929">
          <cell r="A929" t="str">
            <v>16.33.250</v>
          </cell>
          <cell r="B929" t="str">
            <v>Calha em PVC 125mm, inclusive conexões - AP</v>
          </cell>
          <cell r="C929" t="str">
            <v>M</v>
          </cell>
          <cell r="D929">
            <v>97.81</v>
          </cell>
          <cell r="E929">
            <v>43.37</v>
          </cell>
          <cell r="F929">
            <v>141.18</v>
          </cell>
          <cell r="G929">
            <v>9</v>
          </cell>
        </row>
        <row r="930">
          <cell r="A930" t="str">
            <v>16.33.400</v>
          </cell>
          <cell r="B930" t="str">
            <v>Rufo pré-moldado em concreto, de 14 x 50 x 18,5 cm</v>
          </cell>
          <cell r="C930" t="str">
            <v>UN</v>
          </cell>
          <cell r="D930">
            <v>14.97</v>
          </cell>
          <cell r="E930">
            <v>1.3</v>
          </cell>
          <cell r="F930">
            <v>16.27</v>
          </cell>
          <cell r="G930">
            <v>9</v>
          </cell>
        </row>
        <row r="931">
          <cell r="A931" t="str">
            <v>16.33.410</v>
          </cell>
          <cell r="B931" t="str">
            <v>Rufo pré-moldado em concreto, de 20 x 50 x 26 cm</v>
          </cell>
          <cell r="C931" t="str">
            <v>UN</v>
          </cell>
          <cell r="D931">
            <v>17.600000000000001</v>
          </cell>
          <cell r="E931">
            <v>1.86</v>
          </cell>
          <cell r="F931">
            <v>19.46</v>
          </cell>
          <cell r="G931">
            <v>9</v>
          </cell>
        </row>
        <row r="932">
          <cell r="A932" t="str">
            <v>16.33.412</v>
          </cell>
          <cell r="B932" t="str">
            <v>Rufo pré-moldado em concreto, largura 24 cm</v>
          </cell>
          <cell r="C932" t="str">
            <v>UN</v>
          </cell>
          <cell r="D932">
            <v>18.809999999999999</v>
          </cell>
          <cell r="E932">
            <v>2.6</v>
          </cell>
          <cell r="F932">
            <v>21.41</v>
          </cell>
          <cell r="G932">
            <v>9</v>
          </cell>
        </row>
        <row r="933">
          <cell r="A933" t="str">
            <v>16.40</v>
          </cell>
          <cell r="B933" t="str">
            <v>Reparos, conservações e complementos - GRUPO 16</v>
          </cell>
          <cell r="G933">
            <v>5</v>
          </cell>
        </row>
        <row r="934">
          <cell r="A934" t="str">
            <v>16.40.040</v>
          </cell>
          <cell r="B934" t="str">
            <v>Recolocação de cumeeiras e espigões de barro</v>
          </cell>
          <cell r="C934" t="str">
            <v>M</v>
          </cell>
          <cell r="D934">
            <v>2.5</v>
          </cell>
          <cell r="E934">
            <v>16.47</v>
          </cell>
          <cell r="F934">
            <v>18.97</v>
          </cell>
          <cell r="G934">
            <v>9</v>
          </cell>
        </row>
        <row r="935">
          <cell r="A935" t="str">
            <v>16.40.060</v>
          </cell>
          <cell r="B935" t="str">
            <v>Recolocação de telha de barro tipo colonial/paulistinha</v>
          </cell>
          <cell r="C935" t="str">
            <v>M2</v>
          </cell>
          <cell r="E935">
            <v>44.82</v>
          </cell>
          <cell r="F935">
            <v>44.82</v>
          </cell>
          <cell r="G935">
            <v>9</v>
          </cell>
        </row>
        <row r="936">
          <cell r="A936" t="str">
            <v>16.40.080</v>
          </cell>
          <cell r="B936" t="str">
            <v>Recolocação de telha de barro tipo plan</v>
          </cell>
          <cell r="C936" t="str">
            <v>M2</v>
          </cell>
          <cell r="E936">
            <v>44.82</v>
          </cell>
          <cell r="F936">
            <v>44.82</v>
          </cell>
          <cell r="G936">
            <v>9</v>
          </cell>
        </row>
        <row r="937">
          <cell r="A937" t="str">
            <v>16.40.090</v>
          </cell>
          <cell r="B937" t="str">
            <v>Recolocação de domo de acrílico, inclusive perfis metálicos de fixação</v>
          </cell>
          <cell r="C937" t="str">
            <v>M2</v>
          </cell>
          <cell r="E937">
            <v>20.6</v>
          </cell>
          <cell r="F937">
            <v>20.6</v>
          </cell>
          <cell r="G937">
            <v>9</v>
          </cell>
        </row>
        <row r="938">
          <cell r="A938" t="str">
            <v>16.40.120</v>
          </cell>
          <cell r="B938" t="str">
            <v>Recolocação de telha de barro tipo francesa</v>
          </cell>
          <cell r="C938" t="str">
            <v>M2</v>
          </cell>
          <cell r="E938">
            <v>29.88</v>
          </cell>
          <cell r="F938">
            <v>29.88</v>
          </cell>
          <cell r="G938">
            <v>9</v>
          </cell>
        </row>
        <row r="939">
          <cell r="A939" t="str">
            <v>16.40.140</v>
          </cell>
          <cell r="B939" t="str">
            <v>Recolocação de telha em fibrocimento ou CRFS, perfil ondulado</v>
          </cell>
          <cell r="C939" t="str">
            <v>M2</v>
          </cell>
          <cell r="D939">
            <v>3.29</v>
          </cell>
          <cell r="E939">
            <v>16.47</v>
          </cell>
          <cell r="F939">
            <v>19.760000000000002</v>
          </cell>
          <cell r="G939">
            <v>9</v>
          </cell>
        </row>
        <row r="940">
          <cell r="A940" t="str">
            <v>16.40.150</v>
          </cell>
          <cell r="B940" t="str">
            <v>Recolocação de telha em fibrocimento ou CRFS, perfil modulado ou trapezoidal</v>
          </cell>
          <cell r="C940" t="str">
            <v>M2</v>
          </cell>
          <cell r="D940">
            <v>9.8699999999999992</v>
          </cell>
          <cell r="E940">
            <v>16.47</v>
          </cell>
          <cell r="F940">
            <v>26.34</v>
          </cell>
          <cell r="G940">
            <v>9</v>
          </cell>
        </row>
        <row r="941">
          <cell r="A941" t="str">
            <v>17</v>
          </cell>
          <cell r="B941" t="str">
            <v>REVESTIMENTO EM MASSA OU FUNDIDO NO LOCAL</v>
          </cell>
          <cell r="G941">
            <v>2</v>
          </cell>
        </row>
        <row r="942">
          <cell r="A942" t="str">
            <v>17.01</v>
          </cell>
          <cell r="B942" t="str">
            <v>Regularização de base</v>
          </cell>
          <cell r="G942">
            <v>5</v>
          </cell>
        </row>
        <row r="943">
          <cell r="A943" t="str">
            <v>17.01.010</v>
          </cell>
          <cell r="B943" t="str">
            <v>Argamassa de proteção com argila expandida</v>
          </cell>
          <cell r="C943" t="str">
            <v>M3</v>
          </cell>
          <cell r="D943">
            <v>956.26</v>
          </cell>
          <cell r="E943">
            <v>293.51</v>
          </cell>
          <cell r="F943">
            <v>1249.77</v>
          </cell>
          <cell r="G943">
            <v>9</v>
          </cell>
        </row>
        <row r="944">
          <cell r="A944" t="str">
            <v>17.01.020</v>
          </cell>
          <cell r="B944" t="str">
            <v>Argamassa de regularização e/ou proteção</v>
          </cell>
          <cell r="C944" t="str">
            <v>M3</v>
          </cell>
          <cell r="D944">
            <v>456.25</v>
          </cell>
          <cell r="E944">
            <v>293.51</v>
          </cell>
          <cell r="F944">
            <v>749.76</v>
          </cell>
          <cell r="G944">
            <v>9</v>
          </cell>
        </row>
        <row r="945">
          <cell r="A945" t="str">
            <v>17.01.040</v>
          </cell>
          <cell r="B945" t="str">
            <v>Lastro de concreto impermeabilizado</v>
          </cell>
          <cell r="C945" t="str">
            <v>M3</v>
          </cell>
          <cell r="D945">
            <v>409.58</v>
          </cell>
          <cell r="E945">
            <v>293.51</v>
          </cell>
          <cell r="F945">
            <v>703.09</v>
          </cell>
          <cell r="G945">
            <v>9</v>
          </cell>
        </row>
        <row r="946">
          <cell r="A946" t="str">
            <v>17.01.050</v>
          </cell>
          <cell r="B946" t="str">
            <v>Regularização de piso com nata de cimento</v>
          </cell>
          <cell r="C946" t="str">
            <v>M2</v>
          </cell>
          <cell r="D946">
            <v>3.86</v>
          </cell>
          <cell r="E946">
            <v>22.86</v>
          </cell>
          <cell r="F946">
            <v>26.72</v>
          </cell>
          <cell r="G946">
            <v>9</v>
          </cell>
        </row>
        <row r="947">
          <cell r="A947" t="str">
            <v>17.01.060</v>
          </cell>
          <cell r="B947" t="str">
            <v>Regularização de piso com nata de cimento e adesivo de alto desempenho</v>
          </cell>
          <cell r="C947" t="str">
            <v>M2</v>
          </cell>
          <cell r="D947">
            <v>8.91</v>
          </cell>
          <cell r="E947">
            <v>22.45</v>
          </cell>
          <cell r="F947">
            <v>31.36</v>
          </cell>
          <cell r="G947">
            <v>9</v>
          </cell>
        </row>
        <row r="948">
          <cell r="A948" t="str">
            <v>17.01.120</v>
          </cell>
          <cell r="B948" t="str">
            <v>Argamassa de cimento e areia traço 1:3, com adesivo acrílico</v>
          </cell>
          <cell r="C948" t="str">
            <v>M3</v>
          </cell>
          <cell r="D948">
            <v>1136.81</v>
          </cell>
          <cell r="E948">
            <v>293.51</v>
          </cell>
          <cell r="F948">
            <v>1430.32</v>
          </cell>
          <cell r="G948">
            <v>9</v>
          </cell>
        </row>
        <row r="949">
          <cell r="A949" t="str">
            <v>17.02</v>
          </cell>
          <cell r="B949" t="str">
            <v>Revestimento em argamassa</v>
          </cell>
          <cell r="G949">
            <v>5</v>
          </cell>
        </row>
        <row r="950">
          <cell r="A950" t="str">
            <v>17.02.020</v>
          </cell>
          <cell r="B950" t="str">
            <v>Chapisco</v>
          </cell>
          <cell r="C950" t="str">
            <v>M2</v>
          </cell>
          <cell r="D950">
            <v>2.27</v>
          </cell>
          <cell r="E950">
            <v>4.3499999999999996</v>
          </cell>
          <cell r="F950">
            <v>6.62</v>
          </cell>
          <cell r="G950">
            <v>9</v>
          </cell>
        </row>
        <row r="951">
          <cell r="A951" t="str">
            <v>17.02.030</v>
          </cell>
          <cell r="B951" t="str">
            <v>Chapisco 1:4 com areia grossa</v>
          </cell>
          <cell r="C951" t="str">
            <v>M2</v>
          </cell>
          <cell r="D951">
            <v>1.44</v>
          </cell>
          <cell r="E951">
            <v>4.3499999999999996</v>
          </cell>
          <cell r="F951">
            <v>5.79</v>
          </cell>
          <cell r="G951">
            <v>9</v>
          </cell>
        </row>
        <row r="952">
          <cell r="A952" t="str">
            <v>17.02.040</v>
          </cell>
          <cell r="B952" t="str">
            <v>Chapisco com adesivo de alto desempenho</v>
          </cell>
          <cell r="C952" t="str">
            <v>M2</v>
          </cell>
          <cell r="D952">
            <v>7.18</v>
          </cell>
          <cell r="E952">
            <v>4.3499999999999996</v>
          </cell>
          <cell r="F952">
            <v>11.53</v>
          </cell>
          <cell r="G952">
            <v>9</v>
          </cell>
        </row>
        <row r="953">
          <cell r="A953" t="str">
            <v>17.02.060</v>
          </cell>
          <cell r="B953" t="str">
            <v>Chapisco fino peneirado</v>
          </cell>
          <cell r="C953" t="str">
            <v>M2</v>
          </cell>
          <cell r="D953">
            <v>2.3199999999999998</v>
          </cell>
          <cell r="E953">
            <v>6.35</v>
          </cell>
          <cell r="F953">
            <v>8.67</v>
          </cell>
          <cell r="G953">
            <v>9</v>
          </cell>
        </row>
        <row r="954">
          <cell r="A954" t="str">
            <v>17.02.080</v>
          </cell>
          <cell r="B954" t="str">
            <v>Chapisco rústico com pedra britada nº 1</v>
          </cell>
          <cell r="C954" t="str">
            <v>M2</v>
          </cell>
          <cell r="D954">
            <v>4.05</v>
          </cell>
          <cell r="E954">
            <v>6.73</v>
          </cell>
          <cell r="F954">
            <v>10.78</v>
          </cell>
          <cell r="G954">
            <v>9</v>
          </cell>
        </row>
        <row r="955">
          <cell r="A955" t="str">
            <v>17.02.120</v>
          </cell>
          <cell r="B955" t="str">
            <v>Emboço comum</v>
          </cell>
          <cell r="C955" t="str">
            <v>M2</v>
          </cell>
          <cell r="D955">
            <v>9.77</v>
          </cell>
          <cell r="E955">
            <v>11.95</v>
          </cell>
          <cell r="F955">
            <v>21.72</v>
          </cell>
          <cell r="G955">
            <v>9</v>
          </cell>
        </row>
        <row r="956">
          <cell r="A956" t="str">
            <v>17.02.140</v>
          </cell>
          <cell r="B956" t="str">
            <v>Emboço desempenado com espuma de poliéster</v>
          </cell>
          <cell r="C956" t="str">
            <v>M2</v>
          </cell>
          <cell r="D956">
            <v>9.77</v>
          </cell>
          <cell r="E956">
            <v>16.47</v>
          </cell>
          <cell r="F956">
            <v>26.24</v>
          </cell>
          <cell r="G956">
            <v>9</v>
          </cell>
        </row>
        <row r="957">
          <cell r="A957" t="str">
            <v>17.02.160</v>
          </cell>
          <cell r="B957" t="str">
            <v>Emboço desempenado com argamassa industrializada</v>
          </cell>
          <cell r="C957" t="str">
            <v>M2</v>
          </cell>
          <cell r="D957">
            <v>43.35</v>
          </cell>
          <cell r="E957">
            <v>10.29</v>
          </cell>
          <cell r="F957">
            <v>53.64</v>
          </cell>
          <cell r="G957">
            <v>9</v>
          </cell>
        </row>
        <row r="958">
          <cell r="A958" t="str">
            <v>17.02.220</v>
          </cell>
          <cell r="B958" t="str">
            <v>Reboco</v>
          </cell>
          <cell r="C958" t="str">
            <v>M2</v>
          </cell>
          <cell r="D958">
            <v>1.95</v>
          </cell>
          <cell r="E958">
            <v>10.29</v>
          </cell>
          <cell r="F958">
            <v>12.24</v>
          </cell>
          <cell r="G958">
            <v>9</v>
          </cell>
        </row>
        <row r="959">
          <cell r="A959" t="str">
            <v>17.02.260</v>
          </cell>
          <cell r="B959" t="str">
            <v>Barra lisa com acabamento em nata de cimento</v>
          </cell>
          <cell r="C959" t="str">
            <v>M2</v>
          </cell>
          <cell r="D959">
            <v>9.3800000000000008</v>
          </cell>
          <cell r="E959">
            <v>26.77</v>
          </cell>
          <cell r="F959">
            <v>36.15</v>
          </cell>
          <cell r="G959">
            <v>9</v>
          </cell>
        </row>
        <row r="960">
          <cell r="A960" t="str">
            <v>17.03</v>
          </cell>
          <cell r="B960" t="str">
            <v>Revestimento em cimentado</v>
          </cell>
          <cell r="G960">
            <v>5</v>
          </cell>
        </row>
        <row r="961">
          <cell r="A961" t="str">
            <v>17.03.020</v>
          </cell>
          <cell r="B961" t="str">
            <v>Cimentado desempenado</v>
          </cell>
          <cell r="C961" t="str">
            <v>M2</v>
          </cell>
          <cell r="D961">
            <v>9.1300000000000008</v>
          </cell>
          <cell r="E961">
            <v>22.65</v>
          </cell>
          <cell r="F961">
            <v>31.78</v>
          </cell>
          <cell r="G961">
            <v>9</v>
          </cell>
        </row>
        <row r="962">
          <cell r="A962" t="str">
            <v>17.03.040</v>
          </cell>
          <cell r="B962" t="str">
            <v>Cimentado desempenado e alisado (queimado)</v>
          </cell>
          <cell r="C962" t="str">
            <v>M2</v>
          </cell>
          <cell r="D962">
            <v>9.74</v>
          </cell>
          <cell r="E962">
            <v>26.77</v>
          </cell>
          <cell r="F962">
            <v>36.51</v>
          </cell>
          <cell r="G962">
            <v>9</v>
          </cell>
        </row>
        <row r="963">
          <cell r="A963" t="str">
            <v>17.03.060</v>
          </cell>
          <cell r="B963" t="str">
            <v>Cimentado desempenado e alisado com corante (queimado)</v>
          </cell>
          <cell r="C963" t="str">
            <v>M2</v>
          </cell>
          <cell r="D963">
            <v>29.23</v>
          </cell>
          <cell r="E963">
            <v>26.77</v>
          </cell>
          <cell r="F963">
            <v>56</v>
          </cell>
          <cell r="G963">
            <v>9</v>
          </cell>
        </row>
        <row r="964">
          <cell r="A964" t="str">
            <v>17.03.080</v>
          </cell>
          <cell r="B964" t="str">
            <v>Cimentado semi-áspero</v>
          </cell>
          <cell r="C964" t="str">
            <v>M2</v>
          </cell>
          <cell r="D964">
            <v>9.1300000000000008</v>
          </cell>
          <cell r="E964">
            <v>16.47</v>
          </cell>
          <cell r="F964">
            <v>25.6</v>
          </cell>
          <cell r="G964">
            <v>9</v>
          </cell>
        </row>
        <row r="965">
          <cell r="A965" t="str">
            <v>17.03.100</v>
          </cell>
          <cell r="B965" t="str">
            <v>Cimentado áspero com caneluras</v>
          </cell>
          <cell r="C965" t="str">
            <v>M2</v>
          </cell>
          <cell r="D965">
            <v>9.1300000000000008</v>
          </cell>
          <cell r="E965">
            <v>28.83</v>
          </cell>
          <cell r="F965">
            <v>37.96</v>
          </cell>
          <cell r="G965">
            <v>9</v>
          </cell>
        </row>
        <row r="966">
          <cell r="A966" t="str">
            <v>17.03.200</v>
          </cell>
          <cell r="B966" t="str">
            <v>Degrau em cimentado</v>
          </cell>
          <cell r="C966" t="str">
            <v>M</v>
          </cell>
          <cell r="D966">
            <v>6.56</v>
          </cell>
          <cell r="E966">
            <v>46.63</v>
          </cell>
          <cell r="F966">
            <v>53.19</v>
          </cell>
          <cell r="G966">
            <v>9</v>
          </cell>
        </row>
        <row r="967">
          <cell r="A967" t="str">
            <v>17.03.300</v>
          </cell>
          <cell r="B967" t="str">
            <v>Rodapé em cimentado desempenado e alisado com altura 5 cm</v>
          </cell>
          <cell r="C967" t="str">
            <v>M</v>
          </cell>
          <cell r="D967">
            <v>1.1599999999999999</v>
          </cell>
          <cell r="E967">
            <v>21.71</v>
          </cell>
          <cell r="F967">
            <v>22.87</v>
          </cell>
          <cell r="G967">
            <v>9</v>
          </cell>
        </row>
        <row r="968">
          <cell r="A968" t="str">
            <v>17.03.310</v>
          </cell>
          <cell r="B968" t="str">
            <v>Rodapé em cimentado desempenado e alisado com altura 7 cm</v>
          </cell>
          <cell r="C968" t="str">
            <v>M</v>
          </cell>
          <cell r="D968">
            <v>1.34</v>
          </cell>
          <cell r="E968">
            <v>21.71</v>
          </cell>
          <cell r="F968">
            <v>23.05</v>
          </cell>
          <cell r="G968">
            <v>9</v>
          </cell>
        </row>
        <row r="969">
          <cell r="A969" t="str">
            <v>17.03.320</v>
          </cell>
          <cell r="B969" t="str">
            <v>Rodapé em cimentado desempenado e alisado com altura 10 cm</v>
          </cell>
          <cell r="C969" t="str">
            <v>M</v>
          </cell>
          <cell r="D969">
            <v>1.58</v>
          </cell>
          <cell r="E969">
            <v>21.71</v>
          </cell>
          <cell r="F969">
            <v>23.29</v>
          </cell>
          <cell r="G969">
            <v>9</v>
          </cell>
        </row>
        <row r="970">
          <cell r="A970" t="str">
            <v>17.03.330</v>
          </cell>
          <cell r="B970" t="str">
            <v>Rodapé em cimentado desempenado e alisado com altura 15 cm</v>
          </cell>
          <cell r="C970" t="str">
            <v>M</v>
          </cell>
          <cell r="D970">
            <v>2.0299999999999998</v>
          </cell>
          <cell r="E970">
            <v>21.71</v>
          </cell>
          <cell r="F970">
            <v>23.74</v>
          </cell>
          <cell r="G970">
            <v>9</v>
          </cell>
        </row>
        <row r="971">
          <cell r="A971" t="str">
            <v>17.04</v>
          </cell>
          <cell r="B971" t="str">
            <v>Revestimento em gesso</v>
          </cell>
          <cell r="G971">
            <v>5</v>
          </cell>
        </row>
        <row r="972">
          <cell r="A972" t="str">
            <v>17.04.020</v>
          </cell>
          <cell r="B972" t="str">
            <v>Revestimento em gesso liso desempenado sobre emboço</v>
          </cell>
          <cell r="C972" t="str">
            <v>M2</v>
          </cell>
          <cell r="D972">
            <v>4.8499999999999996</v>
          </cell>
          <cell r="E972">
            <v>13.68</v>
          </cell>
          <cell r="F972">
            <v>18.53</v>
          </cell>
          <cell r="G972">
            <v>9</v>
          </cell>
        </row>
        <row r="973">
          <cell r="A973" t="str">
            <v>17.04.040</v>
          </cell>
          <cell r="B973" t="str">
            <v>Revestimento em gesso liso desempenado sobre bloco</v>
          </cell>
          <cell r="C973" t="str">
            <v>M2</v>
          </cell>
          <cell r="D973">
            <v>6.79</v>
          </cell>
          <cell r="E973">
            <v>13.68</v>
          </cell>
          <cell r="F973">
            <v>20.47</v>
          </cell>
          <cell r="G973">
            <v>9</v>
          </cell>
        </row>
        <row r="974">
          <cell r="A974" t="str">
            <v>17.05</v>
          </cell>
          <cell r="B974" t="str">
            <v>Revestimento em concreto</v>
          </cell>
          <cell r="G974">
            <v>5</v>
          </cell>
        </row>
        <row r="975">
          <cell r="A975" t="str">
            <v>17.05.020</v>
          </cell>
          <cell r="B975" t="str">
            <v>Piso com requadro em concreto simples sem controle de fck</v>
          </cell>
          <cell r="C975" t="str">
            <v>M3</v>
          </cell>
          <cell r="D975">
            <v>459.88</v>
          </cell>
          <cell r="E975">
            <v>395.26</v>
          </cell>
          <cell r="F975">
            <v>855.14</v>
          </cell>
          <cell r="G975">
            <v>9</v>
          </cell>
        </row>
        <row r="976">
          <cell r="A976" t="str">
            <v>17.05.070</v>
          </cell>
          <cell r="B976" t="str">
            <v>Piso com requadro em concreto simples com controle de fck= 20 MPa</v>
          </cell>
          <cell r="C976" t="str">
            <v>M3</v>
          </cell>
          <cell r="D976">
            <v>539.77</v>
          </cell>
          <cell r="E976">
            <v>395.26</v>
          </cell>
          <cell r="F976">
            <v>935.03</v>
          </cell>
          <cell r="G976">
            <v>9</v>
          </cell>
        </row>
        <row r="977">
          <cell r="A977" t="str">
            <v>17.05.100</v>
          </cell>
          <cell r="B977" t="str">
            <v>Piso com requadro em concreto simples com controle de fck= 25 MPa</v>
          </cell>
          <cell r="C977" t="str">
            <v>M3</v>
          </cell>
          <cell r="D977">
            <v>578.35</v>
          </cell>
          <cell r="E977">
            <v>395.26</v>
          </cell>
          <cell r="F977">
            <v>973.61</v>
          </cell>
          <cell r="G977">
            <v>9</v>
          </cell>
        </row>
        <row r="978">
          <cell r="A978" t="str">
            <v>17.05.320</v>
          </cell>
          <cell r="B978" t="str">
            <v>Soleira em concreto simples</v>
          </cell>
          <cell r="C978" t="str">
            <v>M</v>
          </cell>
          <cell r="D978">
            <v>25.96</v>
          </cell>
          <cell r="E978">
            <v>45.93</v>
          </cell>
          <cell r="F978">
            <v>71.89</v>
          </cell>
          <cell r="G978">
            <v>9</v>
          </cell>
        </row>
        <row r="979">
          <cell r="A979" t="str">
            <v>17.05.420</v>
          </cell>
          <cell r="B979" t="str">
            <v>Peitoril em concreto simples</v>
          </cell>
          <cell r="C979" t="str">
            <v>M</v>
          </cell>
          <cell r="D979">
            <v>13.79</v>
          </cell>
          <cell r="E979">
            <v>62.52</v>
          </cell>
          <cell r="F979">
            <v>76.31</v>
          </cell>
          <cell r="G979">
            <v>9</v>
          </cell>
        </row>
        <row r="980">
          <cell r="A980" t="str">
            <v>17.10</v>
          </cell>
          <cell r="B980" t="str">
            <v>Revestimento em granilite fundido no local</v>
          </cell>
          <cell r="G980">
            <v>5</v>
          </cell>
        </row>
        <row r="981">
          <cell r="A981" t="str">
            <v>17.10.020</v>
          </cell>
          <cell r="B981" t="str">
            <v>Piso em granilite moldado no local</v>
          </cell>
          <cell r="C981" t="str">
            <v>M2</v>
          </cell>
          <cell r="D981">
            <v>87.49</v>
          </cell>
          <cell r="E981">
            <v>7.43</v>
          </cell>
          <cell r="F981">
            <v>94.92</v>
          </cell>
          <cell r="G981">
            <v>9</v>
          </cell>
        </row>
        <row r="982">
          <cell r="A982" t="str">
            <v>17.10.100</v>
          </cell>
          <cell r="B982" t="str">
            <v>Soleira em granilite moldado no local</v>
          </cell>
          <cell r="C982" t="str">
            <v>M</v>
          </cell>
          <cell r="D982">
            <v>50.17</v>
          </cell>
          <cell r="E982">
            <v>1.86</v>
          </cell>
          <cell r="F982">
            <v>52.03</v>
          </cell>
          <cell r="G982">
            <v>9</v>
          </cell>
        </row>
        <row r="983">
          <cell r="A983" t="str">
            <v>17.10.120</v>
          </cell>
          <cell r="B983" t="str">
            <v>Degrau em granilite moldado no local</v>
          </cell>
          <cell r="C983" t="str">
            <v>M</v>
          </cell>
          <cell r="D983">
            <v>86.46</v>
          </cell>
          <cell r="E983">
            <v>2.23</v>
          </cell>
          <cell r="F983">
            <v>88.69</v>
          </cell>
          <cell r="G983">
            <v>9</v>
          </cell>
        </row>
        <row r="984">
          <cell r="A984" t="str">
            <v>17.10.200</v>
          </cell>
          <cell r="B984" t="str">
            <v>Rodapé qualquer em granilite moldado no local até 10 cm</v>
          </cell>
          <cell r="C984" t="str">
            <v>M</v>
          </cell>
          <cell r="D984">
            <v>46.66</v>
          </cell>
          <cell r="E984">
            <v>3.71</v>
          </cell>
          <cell r="F984">
            <v>50.37</v>
          </cell>
          <cell r="G984">
            <v>9</v>
          </cell>
        </row>
        <row r="985">
          <cell r="A985" t="str">
            <v>17.10.410</v>
          </cell>
          <cell r="B985" t="str">
            <v>Rodapé em placas pré-moldadas de granilite, acabamento encerado, até 10 cm</v>
          </cell>
          <cell r="C985" t="str">
            <v>M</v>
          </cell>
          <cell r="D985">
            <v>118.77</v>
          </cell>
          <cell r="E985">
            <v>0.45</v>
          </cell>
          <cell r="F985">
            <v>119.22</v>
          </cell>
          <cell r="G985">
            <v>9</v>
          </cell>
        </row>
        <row r="986">
          <cell r="A986" t="str">
            <v>17.10.430</v>
          </cell>
          <cell r="B986" t="str">
            <v>Piso em placas de granilite, acabamento encerado</v>
          </cell>
          <cell r="C986" t="str">
            <v>M2</v>
          </cell>
          <cell r="D986">
            <v>248.43</v>
          </cell>
          <cell r="E986">
            <v>4.46</v>
          </cell>
          <cell r="F986">
            <v>252.89</v>
          </cell>
          <cell r="G986">
            <v>9</v>
          </cell>
        </row>
        <row r="987">
          <cell r="A987" t="str">
            <v>17.12</v>
          </cell>
          <cell r="B987" t="str">
            <v>Revestimento industrial fundido no local</v>
          </cell>
          <cell r="G987">
            <v>5</v>
          </cell>
        </row>
        <row r="988">
          <cell r="A988" t="str">
            <v>17.12.060</v>
          </cell>
          <cell r="B988" t="str">
            <v>Piso em alta resistência moldado no local 12 mm</v>
          </cell>
          <cell r="C988" t="str">
            <v>M2</v>
          </cell>
          <cell r="D988">
            <v>87.32</v>
          </cell>
          <cell r="E988">
            <v>7.43</v>
          </cell>
          <cell r="F988">
            <v>94.75</v>
          </cell>
          <cell r="G988">
            <v>9</v>
          </cell>
        </row>
        <row r="989">
          <cell r="A989" t="str">
            <v>17.12.100</v>
          </cell>
          <cell r="B989" t="str">
            <v>Soleira em alta resistência moldada no local</v>
          </cell>
          <cell r="C989" t="str">
            <v>M</v>
          </cell>
          <cell r="D989">
            <v>40.07</v>
          </cell>
          <cell r="E989">
            <v>1.86</v>
          </cell>
          <cell r="F989">
            <v>41.93</v>
          </cell>
          <cell r="G989">
            <v>9</v>
          </cell>
        </row>
        <row r="990">
          <cell r="A990" t="str">
            <v>17.12.120</v>
          </cell>
          <cell r="B990" t="str">
            <v>Degrau em alta resistência 8 mm</v>
          </cell>
          <cell r="C990" t="str">
            <v>M</v>
          </cell>
          <cell r="D990">
            <v>79.63</v>
          </cell>
          <cell r="E990">
            <v>2.23</v>
          </cell>
          <cell r="F990">
            <v>81.86</v>
          </cell>
          <cell r="G990">
            <v>9</v>
          </cell>
        </row>
        <row r="991">
          <cell r="A991" t="str">
            <v>17.12.140</v>
          </cell>
          <cell r="B991" t="str">
            <v>Degrau em alta resistência 12 mm</v>
          </cell>
          <cell r="C991" t="str">
            <v>M</v>
          </cell>
          <cell r="D991">
            <v>86.05</v>
          </cell>
          <cell r="E991">
            <v>2.23</v>
          </cell>
          <cell r="F991">
            <v>88.28</v>
          </cell>
          <cell r="G991">
            <v>9</v>
          </cell>
        </row>
        <row r="992">
          <cell r="A992" t="str">
            <v>17.12.240</v>
          </cell>
          <cell r="B992" t="str">
            <v>Rodapé qualquer em alta resistência moldado no local até 10 cm</v>
          </cell>
          <cell r="C992" t="str">
            <v>M</v>
          </cell>
          <cell r="D992">
            <v>41.47</v>
          </cell>
          <cell r="E992">
            <v>3.71</v>
          </cell>
          <cell r="F992">
            <v>45.18</v>
          </cell>
          <cell r="G992">
            <v>9</v>
          </cell>
        </row>
        <row r="993">
          <cell r="A993" t="str">
            <v>17.12.241</v>
          </cell>
          <cell r="B993" t="str">
            <v>Rodapé abaulado, com argamassa epoxi, altura entre 5 a 10 cm</v>
          </cell>
          <cell r="C993" t="str">
            <v>M</v>
          </cell>
          <cell r="D993">
            <v>85.95</v>
          </cell>
          <cell r="F993">
            <v>85.95</v>
          </cell>
          <cell r="G993">
            <v>9</v>
          </cell>
        </row>
        <row r="994">
          <cell r="A994" t="str">
            <v>17.12.302</v>
          </cell>
          <cell r="B994" t="str">
            <v>Piso epóxi autonivelante, múltiplas camadas, espessura 4 mm</v>
          </cell>
          <cell r="C994" t="str">
            <v>M2</v>
          </cell>
          <cell r="D994">
            <v>146.68</v>
          </cell>
          <cell r="F994">
            <v>146.68</v>
          </cell>
          <cell r="G994">
            <v>9</v>
          </cell>
        </row>
        <row r="995">
          <cell r="A995" t="str">
            <v>17.12.310</v>
          </cell>
          <cell r="B995" t="str">
            <v>Taxa de mobilização e desmobilização de equipe e equipamentos para execução de piso epóxi</v>
          </cell>
          <cell r="C995" t="str">
            <v>TX</v>
          </cell>
          <cell r="D995">
            <v>2996.02</v>
          </cell>
          <cell r="F995">
            <v>2996.02</v>
          </cell>
          <cell r="G995">
            <v>9</v>
          </cell>
        </row>
        <row r="996">
          <cell r="A996" t="str">
            <v>17.20</v>
          </cell>
          <cell r="B996" t="str">
            <v>Revestimento especial fundido no local</v>
          </cell>
          <cell r="G996">
            <v>5</v>
          </cell>
        </row>
        <row r="997">
          <cell r="A997" t="str">
            <v>17.20.020</v>
          </cell>
          <cell r="B997" t="str">
            <v>Massa raspada</v>
          </cell>
          <cell r="C997" t="str">
            <v>M2</v>
          </cell>
          <cell r="D997">
            <v>32.06</v>
          </cell>
          <cell r="E997">
            <v>52.2</v>
          </cell>
          <cell r="F997">
            <v>84.26</v>
          </cell>
          <cell r="G997">
            <v>9</v>
          </cell>
        </row>
        <row r="998">
          <cell r="A998" t="str">
            <v>17.20.040</v>
          </cell>
          <cell r="B998" t="str">
            <v>Revestimento em granito lavado tipo Fulget uso externo, em faixas até 40 cm</v>
          </cell>
          <cell r="C998" t="str">
            <v>M</v>
          </cell>
          <cell r="D998">
            <v>83.97</v>
          </cell>
          <cell r="E998">
            <v>18.57</v>
          </cell>
          <cell r="F998">
            <v>102.54</v>
          </cell>
          <cell r="G998">
            <v>9</v>
          </cell>
        </row>
        <row r="999">
          <cell r="A999" t="str">
            <v>17.20.050</v>
          </cell>
          <cell r="B999" t="str">
            <v>Friso para junta de dilatação em revestimento de granito lavado tipo Fulget</v>
          </cell>
          <cell r="C999" t="str">
            <v>M</v>
          </cell>
          <cell r="D999">
            <v>11.39</v>
          </cell>
          <cell r="F999">
            <v>11.39</v>
          </cell>
          <cell r="G999">
            <v>9</v>
          </cell>
        </row>
        <row r="1000">
          <cell r="A1000" t="str">
            <v>17.20.060</v>
          </cell>
          <cell r="B1000" t="str">
            <v>Revestimento em granito lavado tipo Fulget uso externo</v>
          </cell>
          <cell r="C1000" t="str">
            <v>M2</v>
          </cell>
          <cell r="D1000">
            <v>143.53</v>
          </cell>
          <cell r="E1000">
            <v>18.57</v>
          </cell>
          <cell r="F1000">
            <v>162.1</v>
          </cell>
          <cell r="G1000">
            <v>9</v>
          </cell>
        </row>
        <row r="1001">
          <cell r="A1001" t="str">
            <v>17.20.140</v>
          </cell>
          <cell r="B1001" t="str">
            <v>Revestimento texturizado acrílico com microagregados minerais</v>
          </cell>
          <cell r="C1001" t="str">
            <v>M2</v>
          </cell>
          <cell r="D1001">
            <v>11.29</v>
          </cell>
          <cell r="E1001">
            <v>20.47</v>
          </cell>
          <cell r="F1001">
            <v>31.76</v>
          </cell>
          <cell r="G1001">
            <v>9</v>
          </cell>
        </row>
        <row r="1002">
          <cell r="A1002" t="str">
            <v>17.40</v>
          </cell>
          <cell r="B1002" t="str">
            <v>Reparos e conservações em massa e concreto - GRUPO 17</v>
          </cell>
          <cell r="G1002">
            <v>5</v>
          </cell>
        </row>
        <row r="1003">
          <cell r="A1003" t="str">
            <v>17.40.010</v>
          </cell>
          <cell r="B1003" t="str">
            <v>Reparos em piso de granilite - estucamento e polimento</v>
          </cell>
          <cell r="C1003" t="str">
            <v>M2</v>
          </cell>
          <cell r="D1003">
            <v>46.75</v>
          </cell>
          <cell r="F1003">
            <v>46.75</v>
          </cell>
          <cell r="G1003">
            <v>9</v>
          </cell>
        </row>
        <row r="1004">
          <cell r="A1004" t="str">
            <v>17.40.020</v>
          </cell>
          <cell r="B1004" t="str">
            <v>Reparos em pisos de alta resistência fundidos no local - estucamento e polimento</v>
          </cell>
          <cell r="C1004" t="str">
            <v>M2</v>
          </cell>
          <cell r="D1004">
            <v>43.03</v>
          </cell>
          <cell r="F1004">
            <v>43.03</v>
          </cell>
          <cell r="G1004">
            <v>9</v>
          </cell>
        </row>
        <row r="1005">
          <cell r="A1005" t="str">
            <v>17.40.030</v>
          </cell>
          <cell r="B1005" t="str">
            <v>Reparos em degrau e espelho de granilite - estucamento e polimento</v>
          </cell>
          <cell r="C1005" t="str">
            <v>M</v>
          </cell>
          <cell r="D1005">
            <v>50.54</v>
          </cell>
          <cell r="F1005">
            <v>50.54</v>
          </cell>
          <cell r="G1005">
            <v>9</v>
          </cell>
        </row>
        <row r="1006">
          <cell r="A1006" t="str">
            <v>17.40.070</v>
          </cell>
          <cell r="B1006" t="str">
            <v>Reparos em rodapé de granilite - estucamento e polimento</v>
          </cell>
          <cell r="C1006" t="str">
            <v>M</v>
          </cell>
          <cell r="D1006">
            <v>46.16</v>
          </cell>
          <cell r="F1006">
            <v>46.16</v>
          </cell>
          <cell r="G1006">
            <v>9</v>
          </cell>
        </row>
        <row r="1007">
          <cell r="A1007" t="str">
            <v>17.40.110</v>
          </cell>
          <cell r="B1007" t="str">
            <v>Faixa antiderrapante definitiva para degraus, soleiras, patamares ou pisos</v>
          </cell>
          <cell r="C1007" t="str">
            <v>M</v>
          </cell>
          <cell r="E1007">
            <v>41.18</v>
          </cell>
          <cell r="F1007">
            <v>41.18</v>
          </cell>
          <cell r="G1007">
            <v>9</v>
          </cell>
        </row>
        <row r="1008">
          <cell r="A1008" t="str">
            <v>17.40.150</v>
          </cell>
          <cell r="B1008" t="str">
            <v>Resina acrílica para piso de granilite</v>
          </cell>
          <cell r="C1008" t="str">
            <v>M2</v>
          </cell>
          <cell r="D1008">
            <v>11.57</v>
          </cell>
          <cell r="E1008">
            <v>20.97</v>
          </cell>
          <cell r="F1008">
            <v>32.54</v>
          </cell>
          <cell r="G1008">
            <v>9</v>
          </cell>
        </row>
        <row r="1009">
          <cell r="A1009" t="str">
            <v>17.40.160</v>
          </cell>
          <cell r="B1009" t="str">
            <v>Resina epóxi para piso de granilite</v>
          </cell>
          <cell r="C1009" t="str">
            <v>M2</v>
          </cell>
          <cell r="D1009">
            <v>26.18</v>
          </cell>
          <cell r="E1009">
            <v>20.97</v>
          </cell>
          <cell r="F1009">
            <v>47.15</v>
          </cell>
          <cell r="G1009">
            <v>9</v>
          </cell>
        </row>
        <row r="1010">
          <cell r="A1010" t="str">
            <v>17.40.180</v>
          </cell>
          <cell r="B1010" t="str">
            <v>Resina acrílica para degrau de granilite</v>
          </cell>
          <cell r="C1010" t="str">
            <v>M</v>
          </cell>
          <cell r="D1010">
            <v>6.17</v>
          </cell>
          <cell r="E1010">
            <v>10.94</v>
          </cell>
          <cell r="F1010">
            <v>17.11</v>
          </cell>
          <cell r="G1010">
            <v>9</v>
          </cell>
        </row>
        <row r="1011">
          <cell r="A1011" t="str">
            <v>17.40.190</v>
          </cell>
          <cell r="B1011" t="str">
            <v>Resina epóxi para degrau de granilite</v>
          </cell>
          <cell r="C1011" t="str">
            <v>M</v>
          </cell>
          <cell r="D1011">
            <v>13.96</v>
          </cell>
          <cell r="E1011">
            <v>10.94</v>
          </cell>
          <cell r="F1011">
            <v>24.9</v>
          </cell>
          <cell r="G1011">
            <v>9</v>
          </cell>
        </row>
        <row r="1012">
          <cell r="A1012" t="str">
            <v>18</v>
          </cell>
          <cell r="B1012" t="str">
            <v>REVESTIMENTO CERAMICO</v>
          </cell>
          <cell r="G1012">
            <v>2</v>
          </cell>
        </row>
        <row r="1013">
          <cell r="A1013" t="str">
            <v>18.05</v>
          </cell>
          <cell r="B1013" t="str">
            <v>Plaqueta laminada para revestimento</v>
          </cell>
          <cell r="G1013">
            <v>5</v>
          </cell>
        </row>
        <row r="1014">
          <cell r="A1014" t="str">
            <v>18.05.020</v>
          </cell>
          <cell r="B1014" t="str">
            <v>Revestimento em plaqueta laminada, para área interna e externa, sem rejunte</v>
          </cell>
          <cell r="C1014" t="str">
            <v>M2</v>
          </cell>
          <cell r="D1014">
            <v>52.44</v>
          </cell>
          <cell r="E1014">
            <v>11.85</v>
          </cell>
          <cell r="F1014">
            <v>64.290000000000006</v>
          </cell>
          <cell r="G1014">
            <v>9</v>
          </cell>
        </row>
        <row r="1015">
          <cell r="A1015" t="str">
            <v>18.06</v>
          </cell>
          <cell r="B1015" t="str">
            <v>Placa cerâmica esmaltada prensada</v>
          </cell>
          <cell r="G1015">
            <v>5</v>
          </cell>
        </row>
        <row r="1016">
          <cell r="A1016" t="str">
            <v>18.06.102</v>
          </cell>
          <cell r="B1016" t="str">
            <v>Placa cerâmica esmaltada PEI-5 para área interna, grupo de absorção BIIb, resistência química B, assentado com argamassa colante industrializada</v>
          </cell>
          <cell r="C1016" t="str">
            <v>M2</v>
          </cell>
          <cell r="D1016">
            <v>31.77</v>
          </cell>
          <cell r="E1016">
            <v>14.04</v>
          </cell>
          <cell r="F1016">
            <v>45.81</v>
          </cell>
          <cell r="G1016">
            <v>9</v>
          </cell>
        </row>
        <row r="1017">
          <cell r="A1017" t="str">
            <v>18.06.103</v>
          </cell>
          <cell r="B1017" t="str">
            <v>Rodapé em placa cerâmica esmaltada PEI-5 para área interna, grupo de absorção BIIb, resistência química B, assentado com argamassa colante industrializada</v>
          </cell>
          <cell r="C1017" t="str">
            <v>M</v>
          </cell>
          <cell r="D1017">
            <v>5.23</v>
          </cell>
          <cell r="E1017">
            <v>1.1299999999999999</v>
          </cell>
          <cell r="F1017">
            <v>6.36</v>
          </cell>
          <cell r="G1017">
            <v>9</v>
          </cell>
        </row>
        <row r="1018">
          <cell r="A1018" t="str">
            <v>18.06.142</v>
          </cell>
          <cell r="B1018" t="str">
            <v>Placa cerâmica esmaltada antiderrapante PEI-5 para área interna com saída para o exterior, grupo de absorção BIIa, resistência química A, assentado com argamassa colante industrializada</v>
          </cell>
          <cell r="C1018" t="str">
            <v>M2</v>
          </cell>
          <cell r="D1018">
            <v>129.4</v>
          </cell>
          <cell r="E1018">
            <v>14.04</v>
          </cell>
          <cell r="F1018">
            <v>143.44</v>
          </cell>
          <cell r="G1018">
            <v>9</v>
          </cell>
        </row>
        <row r="1019">
          <cell r="A1019" t="str">
            <v>18.06.143</v>
          </cell>
          <cell r="B1019" t="str">
            <v>Rodapé em placa cerâmica esmaltada antiderrapante PEI-5 para área interna com saída para o exterior, grupo de absorção BIIa, resistência química A, assentado com argamassa colante industrializada</v>
          </cell>
          <cell r="C1019" t="str">
            <v>M</v>
          </cell>
          <cell r="D1019">
            <v>21.7</v>
          </cell>
          <cell r="E1019">
            <v>1.1299999999999999</v>
          </cell>
          <cell r="F1019">
            <v>22.83</v>
          </cell>
          <cell r="G1019">
            <v>9</v>
          </cell>
        </row>
        <row r="1020">
          <cell r="A1020" t="str">
            <v>18.06.152</v>
          </cell>
          <cell r="B1020" t="str">
            <v>Placa cerâmica esmaltada PEI-4 para área interna com saída para o exterior, grupo de absorção BIIb, tráfego médio, assentado com argamassa colante industrializada</v>
          </cell>
          <cell r="C1020" t="str">
            <v>M2</v>
          </cell>
          <cell r="D1020">
            <v>44.88</v>
          </cell>
          <cell r="E1020">
            <v>14.04</v>
          </cell>
          <cell r="F1020">
            <v>58.92</v>
          </cell>
          <cell r="G1020">
            <v>9</v>
          </cell>
        </row>
        <row r="1021">
          <cell r="A1021" t="str">
            <v>18.06.153</v>
          </cell>
          <cell r="B1021" t="str">
            <v>Rodapé em placa cerâmica esmaltada PEI-4 para área interna com saída para o exterior, grupo de absorção BIIb, tráfego médio, assentado com argamassa colante industrializada</v>
          </cell>
          <cell r="C1021" t="str">
            <v>M</v>
          </cell>
          <cell r="D1021">
            <v>7.25</v>
          </cell>
          <cell r="E1021">
            <v>1.1299999999999999</v>
          </cell>
          <cell r="F1021">
            <v>8.3800000000000008</v>
          </cell>
          <cell r="G1021">
            <v>9</v>
          </cell>
        </row>
        <row r="1022">
          <cell r="A1022" t="str">
            <v>18.06.182</v>
          </cell>
          <cell r="B1022" t="str">
            <v>Placa cerâmica esmaltada rústica PEI-5 para área interna com saída para o exterior, grupo de absorção BIIb, resistência química B, assentado com argamassa colante industrializada</v>
          </cell>
          <cell r="C1022" t="str">
            <v>M2</v>
          </cell>
          <cell r="D1022">
            <v>44.23</v>
          </cell>
          <cell r="E1022">
            <v>14.04</v>
          </cell>
          <cell r="F1022">
            <v>58.27</v>
          </cell>
          <cell r="G1022">
            <v>9</v>
          </cell>
        </row>
        <row r="1023">
          <cell r="A1023" t="str">
            <v>18.06.183</v>
          </cell>
          <cell r="B1023" t="str">
            <v>Rodapé em placa cerâmica esmaltada rústica PEI-5 para área interna com saída para o exterior, grupo de absorção BIIb, resistência química B, assentado com argamassa colante industrializada</v>
          </cell>
          <cell r="C1023" t="str">
            <v>M</v>
          </cell>
          <cell r="D1023">
            <v>7.14</v>
          </cell>
          <cell r="E1023">
            <v>1.1299999999999999</v>
          </cell>
          <cell r="F1023">
            <v>8.27</v>
          </cell>
          <cell r="G1023">
            <v>9</v>
          </cell>
        </row>
        <row r="1024">
          <cell r="A1024" t="str">
            <v>18.06.350</v>
          </cell>
          <cell r="B1024" t="str">
            <v>Assentamento de pisos e revestimentos cerâmicos com argamassa mista</v>
          </cell>
          <cell r="C1024" t="str">
            <v>M2</v>
          </cell>
          <cell r="D1024">
            <v>11.75</v>
          </cell>
          <cell r="E1024">
            <v>58.99</v>
          </cell>
          <cell r="F1024">
            <v>70.739999999999995</v>
          </cell>
          <cell r="G1024">
            <v>9</v>
          </cell>
        </row>
        <row r="1025">
          <cell r="A1025" t="str">
            <v>18.06.400</v>
          </cell>
          <cell r="B1025" t="str">
            <v>Rejuntamento em placas cerâmicas com cimento branco, juntas acima de 3 até 5 mm</v>
          </cell>
          <cell r="C1025" t="str">
            <v>M2</v>
          </cell>
          <cell r="D1025">
            <v>1.21</v>
          </cell>
          <cell r="E1025">
            <v>9.36</v>
          </cell>
          <cell r="F1025">
            <v>10.57</v>
          </cell>
          <cell r="G1025">
            <v>9</v>
          </cell>
        </row>
        <row r="1026">
          <cell r="A1026" t="str">
            <v>18.06.410</v>
          </cell>
          <cell r="B1026" t="str">
            <v>Rejuntamento em placas cerâmicas com argamassa industrializada para rejunte, juntas acima de 3 até 5 mm</v>
          </cell>
          <cell r="C1026" t="str">
            <v>M2</v>
          </cell>
          <cell r="D1026">
            <v>2.72</v>
          </cell>
          <cell r="E1026">
            <v>9.36</v>
          </cell>
          <cell r="F1026">
            <v>12.08</v>
          </cell>
          <cell r="G1026">
            <v>9</v>
          </cell>
        </row>
        <row r="1027">
          <cell r="A1027" t="str">
            <v>18.06.420</v>
          </cell>
          <cell r="B1027" t="str">
            <v>Rejuntamento em placas cerâmicas com cimento branco, juntas acima de 5 até 10 mm</v>
          </cell>
          <cell r="C1027" t="str">
            <v>M2</v>
          </cell>
          <cell r="D1027">
            <v>2.41</v>
          </cell>
          <cell r="E1027">
            <v>9.36</v>
          </cell>
          <cell r="F1027">
            <v>11.77</v>
          </cell>
          <cell r="G1027">
            <v>9</v>
          </cell>
        </row>
        <row r="1028">
          <cell r="A1028" t="str">
            <v>18.06.430</v>
          </cell>
          <cell r="B1028" t="str">
            <v>Rejuntamento em placas cerâmicas com argamassa industrializada para rejunte, juntas acima de 5 até 10 mm</v>
          </cell>
          <cell r="C1028" t="str">
            <v>M2</v>
          </cell>
          <cell r="D1028">
            <v>6.81</v>
          </cell>
          <cell r="E1028">
            <v>9.36</v>
          </cell>
          <cell r="F1028">
            <v>16.170000000000002</v>
          </cell>
          <cell r="G1028">
            <v>9</v>
          </cell>
        </row>
        <row r="1029">
          <cell r="A1029" t="str">
            <v>18.06.500</v>
          </cell>
          <cell r="B1029" t="str">
            <v>Rejuntamento de rodapé em placas cerâmicas com cimento branco, altura até 10 cm, juntas acima de 3 até 5 mm</v>
          </cell>
          <cell r="C1029" t="str">
            <v>M</v>
          </cell>
          <cell r="D1029">
            <v>0.12</v>
          </cell>
          <cell r="E1029">
            <v>1.05</v>
          </cell>
          <cell r="F1029">
            <v>1.17</v>
          </cell>
          <cell r="G1029">
            <v>9</v>
          </cell>
        </row>
        <row r="1030">
          <cell r="A1030" t="str">
            <v>18.06.510</v>
          </cell>
          <cell r="B1030" t="str">
            <v>Rejuntamento de rodapé em placas cerâmicas com argamassa industrializada para rejunte, altura até 10 cm, juntas acima de 3 até 5 mm</v>
          </cell>
          <cell r="C1030" t="str">
            <v>M</v>
          </cell>
          <cell r="D1030">
            <v>0.27</v>
          </cell>
          <cell r="E1030">
            <v>1.05</v>
          </cell>
          <cell r="F1030">
            <v>1.32</v>
          </cell>
          <cell r="G1030">
            <v>9</v>
          </cell>
        </row>
        <row r="1031">
          <cell r="A1031" t="str">
            <v>18.06.520</v>
          </cell>
          <cell r="B1031" t="str">
            <v>Rejuntamento de rodapé em placas cerâmicas com cimento branco, altura até 10 cm, juntas acima de 5 até 10 mm</v>
          </cell>
          <cell r="C1031" t="str">
            <v>M</v>
          </cell>
          <cell r="D1031">
            <v>0.24</v>
          </cell>
          <cell r="E1031">
            <v>1.05</v>
          </cell>
          <cell r="F1031">
            <v>1.29</v>
          </cell>
          <cell r="G1031">
            <v>9</v>
          </cell>
        </row>
        <row r="1032">
          <cell r="A1032" t="str">
            <v>18.06.530</v>
          </cell>
          <cell r="B1032" t="str">
            <v>Rejuntamento de rodapé em placas cerâmicas com argamassa industrializada para rejunte, altura até 10 cm, juntas acima de 5 até 10 mm</v>
          </cell>
          <cell r="C1032" t="str">
            <v>M</v>
          </cell>
          <cell r="D1032">
            <v>0.68</v>
          </cell>
          <cell r="E1032">
            <v>1.05</v>
          </cell>
          <cell r="F1032">
            <v>1.73</v>
          </cell>
          <cell r="G1032">
            <v>9</v>
          </cell>
        </row>
        <row r="1033">
          <cell r="A1033" t="str">
            <v>18.07</v>
          </cell>
          <cell r="B1033" t="str">
            <v>Placa ceramica nao esmaltada extrudada</v>
          </cell>
          <cell r="G1033">
            <v>5</v>
          </cell>
        </row>
        <row r="1034">
          <cell r="A1034" t="str">
            <v>18.07.020</v>
          </cell>
          <cell r="B1034" t="str">
            <v>Placa cerâmica não esmaltada extrudada de alta resistência química e mecânica, espessura de 9 mm, uso industrial, assentado com argamassa química bicomponente</v>
          </cell>
          <cell r="C1034" t="str">
            <v>M2</v>
          </cell>
          <cell r="D1034">
            <v>133.58000000000001</v>
          </cell>
          <cell r="E1034">
            <v>14.04</v>
          </cell>
          <cell r="F1034">
            <v>147.62</v>
          </cell>
          <cell r="G1034">
            <v>9</v>
          </cell>
        </row>
        <row r="1035">
          <cell r="A1035" t="str">
            <v>18.07.021</v>
          </cell>
          <cell r="B1035" t="str">
            <v>Placa cerâmica não esmaltada extrudada de alta resistência química e mecânica, espessura de 9 mm, uso industrial, assentado com argamassa colante industrial</v>
          </cell>
          <cell r="C1035" t="str">
            <v>M2</v>
          </cell>
          <cell r="D1035">
            <v>191.09</v>
          </cell>
          <cell r="E1035">
            <v>14.04</v>
          </cell>
          <cell r="F1035">
            <v>205.13</v>
          </cell>
          <cell r="G1035">
            <v>9</v>
          </cell>
        </row>
        <row r="1036">
          <cell r="A1036" t="str">
            <v>18.07.040</v>
          </cell>
          <cell r="B1036" t="str">
            <v>Placa cerâmica não esmaltada extrudada de alta resistência química e mecânica, espessura de 14 mm, uso industrial, assentado com argamassa química bicomponente</v>
          </cell>
          <cell r="C1036" t="str">
            <v>M2</v>
          </cell>
          <cell r="D1036">
            <v>147.36000000000001</v>
          </cell>
          <cell r="E1036">
            <v>14.04</v>
          </cell>
          <cell r="F1036">
            <v>161.4</v>
          </cell>
          <cell r="G1036">
            <v>9</v>
          </cell>
        </row>
        <row r="1037">
          <cell r="A1037" t="str">
            <v>18.07.080</v>
          </cell>
          <cell r="B1037" t="str">
            <v>Rodapé em placa cerâmica não esmaltada extrudada de alta resistência química e mecânica, altura de 10 cm, uso industrial, assentado com argamassa química bicomponente</v>
          </cell>
          <cell r="C1037" t="str">
            <v>M</v>
          </cell>
          <cell r="D1037">
            <v>40.61</v>
          </cell>
          <cell r="E1037">
            <v>1.4</v>
          </cell>
          <cell r="F1037">
            <v>42.01</v>
          </cell>
          <cell r="G1037">
            <v>9</v>
          </cell>
        </row>
        <row r="1038">
          <cell r="A1038" t="str">
            <v>18.07.160</v>
          </cell>
          <cell r="B1038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C1038" t="str">
            <v>M2</v>
          </cell>
          <cell r="D1038">
            <v>238.7</v>
          </cell>
          <cell r="E1038">
            <v>14.04</v>
          </cell>
          <cell r="F1038">
            <v>252.74</v>
          </cell>
          <cell r="G1038">
            <v>9</v>
          </cell>
        </row>
        <row r="1039">
          <cell r="A1039" t="str">
            <v>18.07.170</v>
          </cell>
          <cell r="B1039" t="str">
            <v>Rodapé em placa cerâmica não esmaltada extrudada para área com altas temperaturas, de alta resistência química e mecânica, altura de 10cm, uso industrial e cozinhas profissionais, assentado com argamassa industrializada</v>
          </cell>
          <cell r="C1039" t="str">
            <v>M</v>
          </cell>
          <cell r="D1039">
            <v>52.6</v>
          </cell>
          <cell r="E1039">
            <v>1.4</v>
          </cell>
          <cell r="F1039">
            <v>54</v>
          </cell>
          <cell r="G1039">
            <v>9</v>
          </cell>
        </row>
        <row r="1040">
          <cell r="A1040" t="str">
            <v>18.07.200</v>
          </cell>
          <cell r="B1040" t="str">
            <v>Rejuntamento em placa cerâmica extrudada antiácida de 9 mm, com argamassa industrializada bicomponente à base de resina furânica, juntas acima de 3 até 6 mm</v>
          </cell>
          <cell r="C1040" t="str">
            <v>M2</v>
          </cell>
          <cell r="D1040">
            <v>31.76</v>
          </cell>
          <cell r="E1040">
            <v>9.36</v>
          </cell>
          <cell r="F1040">
            <v>41.12</v>
          </cell>
          <cell r="G1040">
            <v>9</v>
          </cell>
        </row>
        <row r="1041">
          <cell r="A1041" t="str">
            <v>18.07.210</v>
          </cell>
          <cell r="B1041" t="str">
            <v>Rejuntamento de placa cerâmica extrudada de 9 mm, com argamassa sintética industrializada tricomponente à base de resina epóxi, juntas acima de 3 até 6 mm</v>
          </cell>
          <cell r="C1041" t="str">
            <v>M2</v>
          </cell>
          <cell r="D1041">
            <v>31.7</v>
          </cell>
          <cell r="E1041">
            <v>9.36</v>
          </cell>
          <cell r="F1041">
            <v>41.06</v>
          </cell>
          <cell r="G1041">
            <v>9</v>
          </cell>
        </row>
        <row r="1042">
          <cell r="A1042" t="str">
            <v>18.07.220</v>
          </cell>
          <cell r="B1042" t="str">
            <v>Rejuntamento em placa cerâmica extrudada antiácida, espessura de 14 mm, com argamassa industrializada bicomponente, à base de resina furânica, juntas acima de 3 até 6 mm</v>
          </cell>
          <cell r="C1042" t="str">
            <v>M2</v>
          </cell>
          <cell r="D1042">
            <v>52.94</v>
          </cell>
          <cell r="E1042">
            <v>9.36</v>
          </cell>
          <cell r="F1042">
            <v>62.3</v>
          </cell>
          <cell r="G1042">
            <v>9</v>
          </cell>
        </row>
        <row r="1043">
          <cell r="A1043" t="str">
            <v>18.07.230</v>
          </cell>
          <cell r="B1043" t="str">
            <v>Rejuntamento em placa cerâmica extrudada antiácida de 14 mm, com argamassa sintética industrializada tricomponente, à base de resina epóxi, juntas de 3 até 6 mm</v>
          </cell>
          <cell r="C1043" t="str">
            <v>M2</v>
          </cell>
          <cell r="D1043">
            <v>52.84</v>
          </cell>
          <cell r="E1043">
            <v>9.36</v>
          </cell>
          <cell r="F1043">
            <v>62.2</v>
          </cell>
          <cell r="G1043">
            <v>9</v>
          </cell>
        </row>
        <row r="1044">
          <cell r="A1044" t="str">
            <v>18.07.250</v>
          </cell>
          <cell r="B1044" t="str">
            <v>Rejuntamento em placa cerâmica extrudada antiácida, com argamassa industrializada anticorrosiva bicomponente à base de bauxita, para área de altas temperaturas, juntas acima de 3 até 6 mm</v>
          </cell>
          <cell r="C1044" t="str">
            <v>M2</v>
          </cell>
          <cell r="D1044">
            <v>46.74</v>
          </cell>
          <cell r="E1044">
            <v>9.36</v>
          </cell>
          <cell r="F1044">
            <v>56.1</v>
          </cell>
          <cell r="G1044">
            <v>9</v>
          </cell>
        </row>
        <row r="1045">
          <cell r="A1045" t="str">
            <v>18.07.300</v>
          </cell>
          <cell r="B1045" t="str">
            <v>Rejuntamento de rodapé em placa cerâmica extrudada antiácida de 9 mm, com argamassa industrializada bicomponente à base de resina furânica, juntas acima de 3 até 6 mm</v>
          </cell>
          <cell r="C1045" t="str">
            <v>M</v>
          </cell>
          <cell r="D1045">
            <v>3.18</v>
          </cell>
          <cell r="E1045">
            <v>0.94</v>
          </cell>
          <cell r="F1045">
            <v>4.12</v>
          </cell>
          <cell r="G1045">
            <v>9</v>
          </cell>
        </row>
        <row r="1046">
          <cell r="A1046" t="str">
            <v>18.07.310</v>
          </cell>
          <cell r="B1046" t="str">
            <v>Rejuntamento de rodapé em placa cerâmica extrudada antiácida de 9 mm, com argamassa sintética  industrializada tricomponente à base de resina epóxi, juntas acima de 3 até 6 mm</v>
          </cell>
          <cell r="C1046" t="str">
            <v>M</v>
          </cell>
          <cell r="D1046">
            <v>3.17</v>
          </cell>
          <cell r="E1046">
            <v>0.94</v>
          </cell>
          <cell r="F1046">
            <v>4.1100000000000003</v>
          </cell>
          <cell r="G1046">
            <v>9</v>
          </cell>
        </row>
        <row r="1047">
          <cell r="A1047" t="str">
            <v>18.08</v>
          </cell>
          <cell r="B1047" t="str">
            <v>Revestimento em porcelanato</v>
          </cell>
          <cell r="G1047">
            <v>5</v>
          </cell>
        </row>
        <row r="1048">
          <cell r="A1048" t="str">
            <v>18.08.032</v>
          </cell>
          <cell r="B1048" t="str">
            <v>Revestimento em porcelanato esmaltado antiderrapante para área externa e ambiente com alto tráfego, grupo de absorção BIa, assentado com argamassa colante industrializada, rejuntado</v>
          </cell>
          <cell r="C1048" t="str">
            <v>M2</v>
          </cell>
          <cell r="D1048">
            <v>98.29</v>
          </cell>
          <cell r="E1048">
            <v>37.06</v>
          </cell>
          <cell r="F1048">
            <v>135.35</v>
          </cell>
          <cell r="G1048">
            <v>9</v>
          </cell>
        </row>
        <row r="1049">
          <cell r="A1049" t="str">
            <v>18.08.042</v>
          </cell>
          <cell r="B1049" t="str">
            <v>Rodapé em porcelanato esmaltado antiderrapante para área externa e ambiente com alto tráfego, grupo de absorção BIa, assentado com argamassa colante industrializada, rejuntado</v>
          </cell>
          <cell r="C1049" t="str">
            <v>M</v>
          </cell>
          <cell r="D1049">
            <v>17.57</v>
          </cell>
          <cell r="E1049">
            <v>10.29</v>
          </cell>
          <cell r="F1049">
            <v>27.86</v>
          </cell>
          <cell r="G1049">
            <v>9</v>
          </cell>
        </row>
        <row r="1050">
          <cell r="A1050" t="str">
            <v>18.08.062</v>
          </cell>
          <cell r="B1050" t="str">
            <v>Revestimento em porcelanato esmaltado polido para área interna e ambiente com tráfego médio, grupo de absorção BIa, assentado com argamassa colante industrializada, rejuntado</v>
          </cell>
          <cell r="C1050" t="str">
            <v>M2</v>
          </cell>
          <cell r="D1050">
            <v>177.87</v>
          </cell>
          <cell r="E1050">
            <v>37.06</v>
          </cell>
          <cell r="F1050">
            <v>214.93</v>
          </cell>
          <cell r="G1050">
            <v>9</v>
          </cell>
        </row>
        <row r="1051">
          <cell r="A1051" t="str">
            <v>18.08.072</v>
          </cell>
          <cell r="B1051" t="str">
            <v>Rodapé em porcelanato esmaltado polido para área interna e ambiente com tráfego médio, grupo de absorção BIa, assentado com argamassa colante industrializada, rejuntado</v>
          </cell>
          <cell r="C1051" t="str">
            <v>M</v>
          </cell>
          <cell r="D1051">
            <v>31.42</v>
          </cell>
          <cell r="E1051">
            <v>10.29</v>
          </cell>
          <cell r="F1051">
            <v>41.71</v>
          </cell>
          <cell r="G1051">
            <v>9</v>
          </cell>
        </row>
        <row r="1052">
          <cell r="A1052" t="str">
            <v>18.08.090</v>
          </cell>
          <cell r="B1052" t="str">
            <v>Revestimento em porcelanato esmaltado acetinado para área interna e ambiente com acesso ao exterior, grupo de absorção BIa, resistência química B, assentado com argamassa colante industrializada, rejuntado</v>
          </cell>
          <cell r="C1052" t="str">
            <v>M2</v>
          </cell>
          <cell r="D1052">
            <v>100.67</v>
          </cell>
          <cell r="E1052">
            <v>37.06</v>
          </cell>
          <cell r="F1052">
            <v>137.72999999999999</v>
          </cell>
          <cell r="G1052">
            <v>9</v>
          </cell>
        </row>
        <row r="1053">
          <cell r="A1053" t="str">
            <v>18.08.100</v>
          </cell>
          <cell r="B1053" t="str">
            <v>Rodapé em porcelanato esmaltado acetinado para área interna e ambiente com acesso ao exterior, grupo de absorção BIa, resistência química B, assentado com argamassa colante industrializada, rejuntado</v>
          </cell>
          <cell r="C1053" t="str">
            <v>M</v>
          </cell>
          <cell r="D1053">
            <v>17.98</v>
          </cell>
          <cell r="E1053">
            <v>10.29</v>
          </cell>
          <cell r="F1053">
            <v>28.27</v>
          </cell>
          <cell r="G1053">
            <v>9</v>
          </cell>
        </row>
        <row r="1054">
          <cell r="A1054" t="str">
            <v>18.08.110</v>
          </cell>
          <cell r="B1054" t="str">
            <v>Revestimento em porcelanato técnico antiderrapante para área externa, grupo de absorção BIa, assentado com argamassa colante industrializada, rejuntado</v>
          </cell>
          <cell r="C1054" t="str">
            <v>M2</v>
          </cell>
          <cell r="D1054">
            <v>152.5</v>
          </cell>
          <cell r="E1054">
            <v>37.06</v>
          </cell>
          <cell r="F1054">
            <v>189.56</v>
          </cell>
          <cell r="G1054">
            <v>9</v>
          </cell>
        </row>
        <row r="1055">
          <cell r="A1055" t="str">
            <v>18.08.120</v>
          </cell>
          <cell r="B1055" t="str">
            <v>Rodapé em porcelanato técnico antiderrapante para área interna, grupo de absorção BIa, assentado com argamassa colante industrializada, rejuntado</v>
          </cell>
          <cell r="C1055" t="str">
            <v>M</v>
          </cell>
          <cell r="D1055">
            <v>27.28</v>
          </cell>
          <cell r="E1055">
            <v>10.29</v>
          </cell>
          <cell r="F1055">
            <v>37.57</v>
          </cell>
          <cell r="G1055">
            <v>9</v>
          </cell>
        </row>
        <row r="1056">
          <cell r="A1056" t="str">
            <v>18.08.152</v>
          </cell>
          <cell r="B1056" t="str">
            <v>Revestimento em porcelanato técnico natural para área interna e ambiente com acesso ao exterior, grupo de absorção BIa, assentado com argamassa colante industrializada, rejuntado</v>
          </cell>
          <cell r="C1056" t="str">
            <v>M2</v>
          </cell>
          <cell r="D1056">
            <v>155.47</v>
          </cell>
          <cell r="E1056">
            <v>37.06</v>
          </cell>
          <cell r="F1056">
            <v>192.53</v>
          </cell>
          <cell r="G1056">
            <v>9</v>
          </cell>
        </row>
        <row r="1057">
          <cell r="A1057" t="str">
            <v>18.08.162</v>
          </cell>
          <cell r="B1057" t="str">
            <v>Rodapé em porcelanato técnico natural, para área interna e ambiente com acesso ao exterior, grupo de absorção BIa, assentado com argamassa colante industrializada, rejuntado</v>
          </cell>
          <cell r="C1057" t="str">
            <v>M</v>
          </cell>
          <cell r="D1057">
            <v>27.8</v>
          </cell>
          <cell r="E1057">
            <v>10.29</v>
          </cell>
          <cell r="F1057">
            <v>38.090000000000003</v>
          </cell>
          <cell r="G1057">
            <v>9</v>
          </cell>
        </row>
        <row r="1058">
          <cell r="A1058" t="str">
            <v>18.08.170</v>
          </cell>
          <cell r="B1058" t="str">
            <v>Revestimento em porcelanato técnico polido para área interna e ambiente de médio tráfego, grupo de absorção BIa, coeficiente de atrito I, assentado com argamassa colante industrializada, rejuntado</v>
          </cell>
          <cell r="C1058" t="str">
            <v>M2</v>
          </cell>
          <cell r="D1058">
            <v>199.16</v>
          </cell>
          <cell r="E1058">
            <v>37.06</v>
          </cell>
          <cell r="F1058">
            <v>236.22</v>
          </cell>
          <cell r="G1058">
            <v>9</v>
          </cell>
        </row>
        <row r="1059">
          <cell r="A1059" t="str">
            <v>18.08.180</v>
          </cell>
          <cell r="B1059" t="str">
            <v>Rodapé em porcelanato técnico polido para área interna e ambiente de médio tráfego, grupo de absorção BIa, assentado com argamassa colante industrializada, rejuntado</v>
          </cell>
          <cell r="C1059" t="str">
            <v>M</v>
          </cell>
          <cell r="D1059">
            <v>35.4</v>
          </cell>
          <cell r="E1059">
            <v>10.29</v>
          </cell>
          <cell r="F1059">
            <v>45.69</v>
          </cell>
          <cell r="G1059">
            <v>9</v>
          </cell>
        </row>
        <row r="1060">
          <cell r="A1060" t="str">
            <v>18.11</v>
          </cell>
          <cell r="B1060" t="str">
            <v>Revestimento em placa ceramica esmaltada</v>
          </cell>
          <cell r="G1060">
            <v>5</v>
          </cell>
        </row>
        <row r="1061">
          <cell r="A1061" t="str">
            <v>18.11.012</v>
          </cell>
          <cell r="B1061" t="str">
            <v>Revestimento em placa cerâmica esmaltada de 7,5x7,5 cm, assentado e rejuntado com argamassa industrializada</v>
          </cell>
          <cell r="C1061" t="str">
            <v>M2</v>
          </cell>
          <cell r="D1061">
            <v>140.51</v>
          </cell>
          <cell r="E1061">
            <v>21</v>
          </cell>
          <cell r="F1061">
            <v>161.51</v>
          </cell>
          <cell r="G1061">
            <v>9</v>
          </cell>
        </row>
        <row r="1062">
          <cell r="A1062" t="str">
            <v>18.11.022</v>
          </cell>
          <cell r="B1062" t="str">
            <v>Revestimento em placa cerâmica esmaltada de 10x10 cm, assentado e rejuntado com argamassa industrializada</v>
          </cell>
          <cell r="C1062" t="str">
            <v>M2</v>
          </cell>
          <cell r="D1062">
            <v>94.81</v>
          </cell>
          <cell r="E1062">
            <v>21</v>
          </cell>
          <cell r="F1062">
            <v>115.81</v>
          </cell>
          <cell r="G1062">
            <v>9</v>
          </cell>
        </row>
        <row r="1063">
          <cell r="A1063" t="str">
            <v>18.11.032</v>
          </cell>
          <cell r="B1063" t="str">
            <v>Revestimento em placa cerâmica esmaltada de 15x15 cm, tipo monocolor, assentado e rejuntado com argamassa industrializada</v>
          </cell>
          <cell r="C1063" t="str">
            <v>M2</v>
          </cell>
          <cell r="D1063">
            <v>75.569999999999993</v>
          </cell>
          <cell r="E1063">
            <v>21</v>
          </cell>
          <cell r="F1063">
            <v>96.57</v>
          </cell>
          <cell r="G1063">
            <v>9</v>
          </cell>
        </row>
        <row r="1064">
          <cell r="A1064" t="str">
            <v>18.11.042</v>
          </cell>
          <cell r="B1064" t="str">
            <v>Revestimento em placa cerâmica esmaltada de 20x20 cm, tipo monocolor, assentado e rejuntado com argamassa industrializada</v>
          </cell>
          <cell r="C1064" t="str">
            <v>M2</v>
          </cell>
          <cell r="D1064">
            <v>65.11</v>
          </cell>
          <cell r="E1064">
            <v>21</v>
          </cell>
          <cell r="F1064">
            <v>86.11</v>
          </cell>
          <cell r="G1064">
            <v>9</v>
          </cell>
        </row>
        <row r="1065">
          <cell r="A1065" t="str">
            <v>18.11.052</v>
          </cell>
          <cell r="B1065" t="str">
            <v>Revestimento em placa cerâmica esmaltada, tipo monoporosa, assentado e rejuntado com argamassa industrializada</v>
          </cell>
          <cell r="C1065" t="str">
            <v>M2</v>
          </cell>
          <cell r="D1065">
            <v>68.45</v>
          </cell>
          <cell r="E1065">
            <v>21</v>
          </cell>
          <cell r="F1065">
            <v>89.45</v>
          </cell>
          <cell r="G1065">
            <v>9</v>
          </cell>
        </row>
        <row r="1066">
          <cell r="A1066" t="str">
            <v>18.12</v>
          </cell>
          <cell r="B1066" t="str">
            <v>Revestimento em pastilha e mosaico</v>
          </cell>
          <cell r="G1066">
            <v>5</v>
          </cell>
        </row>
        <row r="1067">
          <cell r="A1067" t="str">
            <v>18.12.020</v>
          </cell>
          <cell r="B1067" t="str">
            <v>Revestimento em pastilha de porcelana natural ou esmaltada de 5x5 cm, assentado e rejuntado com argamassa colante industrializada</v>
          </cell>
          <cell r="C1067" t="str">
            <v>M2</v>
          </cell>
          <cell r="D1067">
            <v>177.98</v>
          </cell>
          <cell r="E1067">
            <v>26.57</v>
          </cell>
          <cell r="F1067">
            <v>204.55</v>
          </cell>
          <cell r="G1067">
            <v>9</v>
          </cell>
        </row>
        <row r="1068">
          <cell r="A1068" t="str">
            <v>18.12.120</v>
          </cell>
          <cell r="B1068" t="str">
            <v>Revestimento em pastilha de porcelana natural ou esmaltada de 2,5x2,5 cm, assentado e rejuntado com argamassa colante industrializada</v>
          </cell>
          <cell r="C1068" t="str">
            <v>M2</v>
          </cell>
          <cell r="D1068">
            <v>352.22</v>
          </cell>
          <cell r="E1068">
            <v>26.57</v>
          </cell>
          <cell r="F1068">
            <v>378.79</v>
          </cell>
          <cell r="G1068">
            <v>9</v>
          </cell>
        </row>
        <row r="1069">
          <cell r="A1069" t="str">
            <v>18.12.140</v>
          </cell>
          <cell r="B1069" t="str">
            <v>Revestimento em pastilha de porcelana natural ou esmaltada de 2,5x5 cm, assentado e rejuntado com argamassa colante industrializada</v>
          </cell>
          <cell r="C1069" t="str">
            <v>M2</v>
          </cell>
          <cell r="D1069">
            <v>379.6</v>
          </cell>
          <cell r="E1069">
            <v>26.57</v>
          </cell>
          <cell r="F1069">
            <v>406.17</v>
          </cell>
          <cell r="G1069">
            <v>9</v>
          </cell>
        </row>
        <row r="1070">
          <cell r="A1070" t="str">
            <v>18.13</v>
          </cell>
          <cell r="B1070" t="str">
            <v>Revestimento ceramico nao esmaltado extrudado</v>
          </cell>
          <cell r="G1070">
            <v>5</v>
          </cell>
        </row>
        <row r="1071">
          <cell r="A1071" t="str">
            <v>18.13.010</v>
          </cell>
          <cell r="B1071" t="str">
            <v>Revestimento em placa cerâmica não esmaltada extrudada, de alta resistência química e mecânica, espessura de 9 mm, assentado com argamassa colante industrializada</v>
          </cell>
          <cell r="C1071" t="str">
            <v>M2</v>
          </cell>
          <cell r="D1071">
            <v>122.01</v>
          </cell>
          <cell r="E1071">
            <v>16.989999999999998</v>
          </cell>
          <cell r="F1071">
            <v>139</v>
          </cell>
          <cell r="G1071">
            <v>9</v>
          </cell>
        </row>
        <row r="1072">
          <cell r="A1072" t="str">
            <v>18.13.020</v>
          </cell>
          <cell r="B1072" t="str">
            <v>Revestimento em placa cerâmica extrudada de alta resistência química e mecânica, espessura entre 9 e 10 mm, assentado com argamassa industrializada de alta aderência</v>
          </cell>
          <cell r="C1072" t="str">
            <v>M2</v>
          </cell>
          <cell r="D1072">
            <v>131.72</v>
          </cell>
          <cell r="E1072">
            <v>16.989999999999998</v>
          </cell>
          <cell r="F1072">
            <v>148.71</v>
          </cell>
          <cell r="G1072">
            <v>9</v>
          </cell>
        </row>
        <row r="1073">
          <cell r="A1073" t="str">
            <v>18.13.202</v>
          </cell>
          <cell r="B1073" t="str">
            <v>Rejuntamento em placa cerâmica extrudada, espessura entre 9 e 10 mm, com argamassa industrial anticorrosiva à base de resina epóxi, juntas de 6 a 10 mm</v>
          </cell>
          <cell r="C1073" t="str">
            <v>M2</v>
          </cell>
          <cell r="D1073">
            <v>46.24</v>
          </cell>
          <cell r="E1073">
            <v>9.36</v>
          </cell>
          <cell r="F1073">
            <v>55.6</v>
          </cell>
          <cell r="G1073">
            <v>9</v>
          </cell>
        </row>
        <row r="1074">
          <cell r="A1074" t="str">
            <v>19</v>
          </cell>
          <cell r="B1074" t="str">
            <v>REVESTIMENTO EM PEDRA</v>
          </cell>
          <cell r="G1074">
            <v>2</v>
          </cell>
        </row>
        <row r="1075">
          <cell r="A1075" t="str">
            <v>19.01</v>
          </cell>
          <cell r="B1075" t="str">
            <v>Granito</v>
          </cell>
          <cell r="G1075">
            <v>5</v>
          </cell>
        </row>
        <row r="1076">
          <cell r="A1076" t="str">
            <v>19.01.022</v>
          </cell>
          <cell r="B1076" t="str">
            <v>Revestimento em granito, espessura de 2 cm, acabamento polido</v>
          </cell>
          <cell r="C1076" t="str">
            <v>M2</v>
          </cell>
          <cell r="D1076">
            <v>400.89</v>
          </cell>
          <cell r="E1076">
            <v>41.08</v>
          </cell>
          <cell r="F1076">
            <v>441.97</v>
          </cell>
          <cell r="G1076">
            <v>9</v>
          </cell>
        </row>
        <row r="1077">
          <cell r="A1077" t="str">
            <v>19.01.062</v>
          </cell>
          <cell r="B1077" t="str">
            <v>Peitoril e/ou soleira em granito, espessura de 2 cm e largura até 20 cm, acabamento polido</v>
          </cell>
          <cell r="C1077" t="str">
            <v>M</v>
          </cell>
          <cell r="D1077">
            <v>149.26</v>
          </cell>
          <cell r="E1077">
            <v>12.32</v>
          </cell>
          <cell r="F1077">
            <v>161.58000000000001</v>
          </cell>
          <cell r="G1077">
            <v>9</v>
          </cell>
        </row>
        <row r="1078">
          <cell r="A1078" t="str">
            <v>19.01.064</v>
          </cell>
          <cell r="B1078" t="str">
            <v>Peitoril e/ou soleira em granito, espessura de 2 cm e largura de 21 cm até 30 cm, acabamento polido</v>
          </cell>
          <cell r="C1078" t="str">
            <v>M</v>
          </cell>
          <cell r="D1078">
            <v>170.72</v>
          </cell>
          <cell r="E1078">
            <v>18.489999999999998</v>
          </cell>
          <cell r="F1078">
            <v>189.21</v>
          </cell>
          <cell r="G1078">
            <v>9</v>
          </cell>
        </row>
        <row r="1079">
          <cell r="A1079" t="str">
            <v>19.01.122</v>
          </cell>
          <cell r="B1079" t="str">
            <v>Degrau e espelho de granito, espessura de 2 cm, acabamento polido</v>
          </cell>
          <cell r="C1079" t="str">
            <v>M</v>
          </cell>
          <cell r="D1079">
            <v>374.8</v>
          </cell>
          <cell r="E1079">
            <v>30.81</v>
          </cell>
          <cell r="F1079">
            <v>405.61</v>
          </cell>
          <cell r="G1079">
            <v>9</v>
          </cell>
        </row>
        <row r="1080">
          <cell r="A1080" t="str">
            <v>19.01.322</v>
          </cell>
          <cell r="B1080" t="str">
            <v>Rodapé em granito, espessura de 2 cm e altura de 7 cm, acabamento polido</v>
          </cell>
          <cell r="C1080" t="str">
            <v>M</v>
          </cell>
          <cell r="D1080">
            <v>78.599999999999994</v>
          </cell>
          <cell r="E1080">
            <v>6.17</v>
          </cell>
          <cell r="F1080">
            <v>84.77</v>
          </cell>
          <cell r="G1080">
            <v>9</v>
          </cell>
        </row>
        <row r="1081">
          <cell r="A1081" t="str">
            <v>19.01.324</v>
          </cell>
          <cell r="B1081" t="str">
            <v>Rodapé em granito, espessura de 2 cm e altura de 7,1 cm até 10 cm, acabamento polido</v>
          </cell>
          <cell r="C1081" t="str">
            <v>M</v>
          </cell>
          <cell r="D1081">
            <v>88.25</v>
          </cell>
          <cell r="E1081">
            <v>6.17</v>
          </cell>
          <cell r="F1081">
            <v>94.42</v>
          </cell>
          <cell r="G1081">
            <v>9</v>
          </cell>
        </row>
        <row r="1082">
          <cell r="A1082" t="str">
            <v>19.02</v>
          </cell>
          <cell r="B1082" t="str">
            <v>Marmore</v>
          </cell>
          <cell r="G1082">
            <v>5</v>
          </cell>
        </row>
        <row r="1083">
          <cell r="A1083" t="str">
            <v>19.02.020</v>
          </cell>
          <cell r="B1083" t="str">
            <v>Revestimento em mármore branco, espessura de 2 cm, assente com massa</v>
          </cell>
          <cell r="C1083" t="str">
            <v>M2</v>
          </cell>
          <cell r="D1083">
            <v>832.61</v>
          </cell>
          <cell r="E1083">
            <v>41.08</v>
          </cell>
          <cell r="F1083">
            <v>873.69</v>
          </cell>
          <cell r="G1083">
            <v>9</v>
          </cell>
        </row>
        <row r="1084">
          <cell r="A1084" t="str">
            <v>19.02.040</v>
          </cell>
          <cell r="B1084" t="str">
            <v>Revestimento em mármore travertino nacional, espessura de 2 cm, assente com massa</v>
          </cell>
          <cell r="C1084" t="str">
            <v>M2</v>
          </cell>
          <cell r="D1084">
            <v>851.67</v>
          </cell>
          <cell r="E1084">
            <v>41.08</v>
          </cell>
          <cell r="F1084">
            <v>892.75</v>
          </cell>
          <cell r="G1084">
            <v>9</v>
          </cell>
        </row>
        <row r="1085">
          <cell r="A1085" t="str">
            <v>19.02.060</v>
          </cell>
          <cell r="B1085" t="str">
            <v>Revestimento em mármore branco, espessura de 3 cm, assente com massa</v>
          </cell>
          <cell r="C1085" t="str">
            <v>M2</v>
          </cell>
          <cell r="D1085">
            <v>908.6</v>
          </cell>
          <cell r="E1085">
            <v>41.08</v>
          </cell>
          <cell r="F1085">
            <v>949.68</v>
          </cell>
          <cell r="G1085">
            <v>9</v>
          </cell>
        </row>
        <row r="1086">
          <cell r="A1086" t="str">
            <v>19.02.080</v>
          </cell>
          <cell r="B1086" t="str">
            <v>Revestimento em mármore travertino nacional, espessura de 3 cm, assente com massa</v>
          </cell>
          <cell r="C1086" t="str">
            <v>M2</v>
          </cell>
          <cell r="D1086">
            <v>997.58</v>
          </cell>
          <cell r="E1086">
            <v>41.08</v>
          </cell>
          <cell r="F1086">
            <v>1038.6600000000001</v>
          </cell>
          <cell r="G1086">
            <v>9</v>
          </cell>
        </row>
        <row r="1087">
          <cell r="A1087" t="str">
            <v>19.02.220</v>
          </cell>
          <cell r="B1087" t="str">
            <v>Degrau e espelho em mármore branco, espessura de 2 cm</v>
          </cell>
          <cell r="C1087" t="str">
            <v>M</v>
          </cell>
          <cell r="D1087">
            <v>448.37</v>
          </cell>
          <cell r="E1087">
            <v>30.81</v>
          </cell>
          <cell r="F1087">
            <v>479.18</v>
          </cell>
          <cell r="G1087">
            <v>9</v>
          </cell>
        </row>
        <row r="1088">
          <cell r="A1088" t="str">
            <v>19.02.240</v>
          </cell>
          <cell r="B1088" t="str">
            <v>Degrau e espelho em mármore travertino nacional, espessura de 2 cm</v>
          </cell>
          <cell r="C1088" t="str">
            <v>M</v>
          </cell>
          <cell r="D1088">
            <v>376.6</v>
          </cell>
          <cell r="E1088">
            <v>30.81</v>
          </cell>
          <cell r="F1088">
            <v>407.41</v>
          </cell>
          <cell r="G1088">
            <v>9</v>
          </cell>
        </row>
        <row r="1089">
          <cell r="A1089" t="str">
            <v>19.02.250</v>
          </cell>
          <cell r="B1089" t="str">
            <v>Rodapé em mármore branco, espessura de 2 cm e altura de 7 cm</v>
          </cell>
          <cell r="C1089" t="str">
            <v>M</v>
          </cell>
          <cell r="D1089">
            <v>69.3</v>
          </cell>
          <cell r="E1089">
            <v>8.2100000000000009</v>
          </cell>
          <cell r="F1089">
            <v>77.510000000000005</v>
          </cell>
          <cell r="G1089">
            <v>9</v>
          </cell>
        </row>
        <row r="1090">
          <cell r="A1090" t="str">
            <v>19.03</v>
          </cell>
          <cell r="B1090" t="str">
            <v>Pedra</v>
          </cell>
          <cell r="G1090">
            <v>5</v>
          </cell>
        </row>
        <row r="1091">
          <cell r="A1091" t="str">
            <v>19.03.060</v>
          </cell>
          <cell r="B1091" t="str">
            <v>Revestimento em pedra mineira comum</v>
          </cell>
          <cell r="C1091" t="str">
            <v>M2</v>
          </cell>
          <cell r="D1091">
            <v>359.43</v>
          </cell>
          <cell r="E1091">
            <v>37.06</v>
          </cell>
          <cell r="F1091">
            <v>396.49</v>
          </cell>
          <cell r="G1091">
            <v>9</v>
          </cell>
        </row>
        <row r="1092">
          <cell r="A1092" t="str">
            <v>19.03.090</v>
          </cell>
          <cell r="B1092" t="str">
            <v>Revestimento em pedra Miracema</v>
          </cell>
          <cell r="C1092" t="str">
            <v>M2</v>
          </cell>
          <cell r="D1092">
            <v>57.91</v>
          </cell>
          <cell r="E1092">
            <v>37.06</v>
          </cell>
          <cell r="F1092">
            <v>94.97</v>
          </cell>
          <cell r="G1092">
            <v>9</v>
          </cell>
        </row>
        <row r="1093">
          <cell r="A1093" t="str">
            <v>19.03.110</v>
          </cell>
          <cell r="B1093" t="str">
            <v>Rodapé em pedra Miracema, altura de 11,5 cm</v>
          </cell>
          <cell r="C1093" t="str">
            <v>M</v>
          </cell>
          <cell r="D1093">
            <v>7.93</v>
          </cell>
          <cell r="E1093">
            <v>11.11</v>
          </cell>
          <cell r="F1093">
            <v>19.04</v>
          </cell>
          <cell r="G1093">
            <v>9</v>
          </cell>
        </row>
        <row r="1094">
          <cell r="A1094" t="str">
            <v>19.03.220</v>
          </cell>
          <cell r="B1094" t="str">
            <v>Rodapé em pedra mineira simples, altura de 10 cm</v>
          </cell>
          <cell r="C1094" t="str">
            <v>M</v>
          </cell>
          <cell r="D1094">
            <v>91.93</v>
          </cell>
          <cell r="E1094">
            <v>5.56</v>
          </cell>
          <cell r="F1094">
            <v>97.49</v>
          </cell>
          <cell r="G1094">
            <v>9</v>
          </cell>
        </row>
        <row r="1095">
          <cell r="A1095" t="str">
            <v>19.03.260</v>
          </cell>
          <cell r="B1095" t="str">
            <v>Revestimento em pedra ardósia selecionada</v>
          </cell>
          <cell r="C1095" t="str">
            <v>M2</v>
          </cell>
          <cell r="D1095">
            <v>268.13</v>
          </cell>
          <cell r="E1095">
            <v>16.47</v>
          </cell>
          <cell r="F1095">
            <v>284.60000000000002</v>
          </cell>
          <cell r="G1095">
            <v>9</v>
          </cell>
        </row>
        <row r="1096">
          <cell r="A1096" t="str">
            <v>19.03.270</v>
          </cell>
          <cell r="B1096" t="str">
            <v>Rodapé em pedra ardósia, altura de 7 cm</v>
          </cell>
          <cell r="C1096" t="str">
            <v>M</v>
          </cell>
          <cell r="D1096">
            <v>34.07</v>
          </cell>
          <cell r="E1096">
            <v>5.56</v>
          </cell>
          <cell r="F1096">
            <v>39.630000000000003</v>
          </cell>
          <cell r="G1096">
            <v>9</v>
          </cell>
        </row>
        <row r="1097">
          <cell r="A1097" t="str">
            <v>19.03.290</v>
          </cell>
          <cell r="B1097" t="str">
            <v>Peitoril e/ou soleira em ardósia, espessura de 2 cm e largura até 20 cm</v>
          </cell>
          <cell r="C1097" t="str">
            <v>M</v>
          </cell>
          <cell r="D1097">
            <v>126.54</v>
          </cell>
          <cell r="E1097">
            <v>11.11</v>
          </cell>
          <cell r="F1097">
            <v>137.65</v>
          </cell>
          <cell r="G1097">
            <v>9</v>
          </cell>
        </row>
        <row r="1098">
          <cell r="A1098" t="str">
            <v>19.20</v>
          </cell>
          <cell r="B1098" t="str">
            <v>Reparos, conservacoes e complementos - GRUPO 19</v>
          </cell>
          <cell r="G1098">
            <v>9</v>
          </cell>
        </row>
        <row r="1099">
          <cell r="A1099" t="str">
            <v>19.20.020</v>
          </cell>
          <cell r="B1099" t="str">
            <v>Recolocação de mármore, pedras e granitos, assentes com massa</v>
          </cell>
          <cell r="C1099" t="str">
            <v>M2</v>
          </cell>
          <cell r="D1099">
            <v>24.42</v>
          </cell>
          <cell r="E1099">
            <v>37.06</v>
          </cell>
          <cell r="F1099">
            <v>61.48</v>
          </cell>
          <cell r="G1099">
            <v>9</v>
          </cell>
        </row>
        <row r="1100">
          <cell r="A1100" t="str">
            <v>20</v>
          </cell>
          <cell r="B1100" t="str">
            <v>REVESTIMENTO EM MADEIRA</v>
          </cell>
          <cell r="G1100">
            <v>5</v>
          </cell>
        </row>
        <row r="1101">
          <cell r="A1101" t="str">
            <v>20.01</v>
          </cell>
          <cell r="B1101" t="str">
            <v>Lambris de madeira</v>
          </cell>
          <cell r="G1101">
            <v>9</v>
          </cell>
        </row>
        <row r="1102">
          <cell r="A1102" t="str">
            <v>20.01.040</v>
          </cell>
          <cell r="B1102" t="str">
            <v>Lambril em madeira macho/fêmea tarugado, exceto pinus</v>
          </cell>
          <cell r="C1102" t="str">
            <v>M2</v>
          </cell>
          <cell r="D1102">
            <v>104.26</v>
          </cell>
          <cell r="E1102">
            <v>63.62</v>
          </cell>
          <cell r="F1102">
            <v>167.88</v>
          </cell>
          <cell r="G1102">
            <v>2</v>
          </cell>
        </row>
        <row r="1103">
          <cell r="A1103" t="str">
            <v>20.03</v>
          </cell>
          <cell r="B1103" t="str">
            <v>Soalho de madeira</v>
          </cell>
          <cell r="G1103">
            <v>5</v>
          </cell>
        </row>
        <row r="1104">
          <cell r="A1104" t="str">
            <v>20.03.010</v>
          </cell>
          <cell r="B1104" t="str">
            <v>Soalho em tábua de madeira aparelhada</v>
          </cell>
          <cell r="C1104" t="str">
            <v>M2</v>
          </cell>
          <cell r="D1104">
            <v>724.1</v>
          </cell>
          <cell r="F1104">
            <v>724.1</v>
          </cell>
          <cell r="G1104">
            <v>9</v>
          </cell>
        </row>
        <row r="1105">
          <cell r="A1105" t="str">
            <v>20.04</v>
          </cell>
          <cell r="B1105" t="str">
            <v>Tacos</v>
          </cell>
          <cell r="G1105">
            <v>5</v>
          </cell>
        </row>
        <row r="1106">
          <cell r="A1106" t="str">
            <v>20.04.020</v>
          </cell>
          <cell r="B1106" t="str">
            <v>Piso em tacos de Ipê colado</v>
          </cell>
          <cell r="C1106" t="str">
            <v>M2</v>
          </cell>
          <cell r="D1106">
            <v>334.84</v>
          </cell>
          <cell r="E1106">
            <v>20.91</v>
          </cell>
          <cell r="F1106">
            <v>355.75</v>
          </cell>
          <cell r="G1106">
            <v>9</v>
          </cell>
        </row>
        <row r="1107">
          <cell r="A1107" t="str">
            <v>20.10</v>
          </cell>
          <cell r="B1107" t="str">
            <v>Rodape de madeira</v>
          </cell>
          <cell r="G1107">
            <v>5</v>
          </cell>
        </row>
        <row r="1108">
          <cell r="A1108" t="str">
            <v>20.10.040</v>
          </cell>
          <cell r="B1108" t="str">
            <v>Rodapé de madeira de 7 x 1,5 cm</v>
          </cell>
          <cell r="C1108" t="str">
            <v>M</v>
          </cell>
          <cell r="D1108">
            <v>19.940000000000001</v>
          </cell>
          <cell r="E1108">
            <v>13.88</v>
          </cell>
          <cell r="F1108">
            <v>33.82</v>
          </cell>
          <cell r="G1108">
            <v>9</v>
          </cell>
        </row>
        <row r="1109">
          <cell r="A1109" t="str">
            <v>20.10.120</v>
          </cell>
          <cell r="B1109" t="str">
            <v>Cordão de madeira</v>
          </cell>
          <cell r="C1109" t="str">
            <v>M</v>
          </cell>
          <cell r="D1109">
            <v>3.92</v>
          </cell>
          <cell r="E1109">
            <v>3.39</v>
          </cell>
          <cell r="F1109">
            <v>7.31</v>
          </cell>
          <cell r="G1109">
            <v>5</v>
          </cell>
        </row>
        <row r="1110">
          <cell r="A1110" t="str">
            <v>20.20</v>
          </cell>
          <cell r="B1110" t="str">
            <v>Reparos, conservacoes e complementos - GRUPO 20</v>
          </cell>
          <cell r="G1110">
            <v>9</v>
          </cell>
        </row>
        <row r="1111">
          <cell r="A1111" t="str">
            <v>20.20.020</v>
          </cell>
          <cell r="B1111" t="str">
            <v>Recolocação de soalho em madeira</v>
          </cell>
          <cell r="C1111" t="str">
            <v>M2</v>
          </cell>
          <cell r="D1111">
            <v>0.43</v>
          </cell>
          <cell r="E1111">
            <v>8.23</v>
          </cell>
          <cell r="F1111">
            <v>8.66</v>
          </cell>
          <cell r="G1111">
            <v>9</v>
          </cell>
        </row>
        <row r="1112">
          <cell r="A1112" t="str">
            <v>20.20.040</v>
          </cell>
          <cell r="B1112" t="str">
            <v>Recolocação de tacos soltos com cola</v>
          </cell>
          <cell r="C1112" t="str">
            <v>M2</v>
          </cell>
          <cell r="D1112">
            <v>25.22</v>
          </cell>
          <cell r="E1112">
            <v>20.91</v>
          </cell>
          <cell r="F1112">
            <v>46.13</v>
          </cell>
          <cell r="G1112">
            <v>5</v>
          </cell>
        </row>
        <row r="1113">
          <cell r="A1113" t="str">
            <v>20.20.100</v>
          </cell>
          <cell r="B1113" t="str">
            <v>Recolocação de rodapé e cordão de madeira</v>
          </cell>
          <cell r="C1113" t="str">
            <v>M</v>
          </cell>
          <cell r="D1113">
            <v>0.43</v>
          </cell>
          <cell r="E1113">
            <v>10.49</v>
          </cell>
          <cell r="F1113">
            <v>10.92</v>
          </cell>
          <cell r="G1113">
            <v>9</v>
          </cell>
        </row>
        <row r="1114">
          <cell r="A1114" t="str">
            <v>20.20.202</v>
          </cell>
          <cell r="B1114" t="str">
            <v>Raspagem com calafetação e aplicação de verniz</v>
          </cell>
          <cell r="C1114" t="str">
            <v>M2</v>
          </cell>
          <cell r="D1114">
            <v>145.11000000000001</v>
          </cell>
          <cell r="F1114">
            <v>145.11000000000001</v>
          </cell>
          <cell r="G1114">
            <v>9</v>
          </cell>
        </row>
        <row r="1115">
          <cell r="A1115" t="str">
            <v>21</v>
          </cell>
          <cell r="B1115" t="str">
            <v>REVESTIMENTO SINTETICO E METALICO</v>
          </cell>
          <cell r="G1115">
            <v>9</v>
          </cell>
        </row>
        <row r="1116">
          <cell r="A1116" t="str">
            <v>21.01</v>
          </cell>
          <cell r="B1116" t="str">
            <v>Revestimento em borracha</v>
          </cell>
          <cell r="G1116">
            <v>9</v>
          </cell>
        </row>
        <row r="1117">
          <cell r="A1117" t="str">
            <v>21.01.100</v>
          </cell>
          <cell r="B1117" t="str">
            <v>Revestimento em borracha sintética preta, espessura de 4 mm - colado</v>
          </cell>
          <cell r="C1117" t="str">
            <v>M2</v>
          </cell>
          <cell r="D1117">
            <v>106.8</v>
          </cell>
          <cell r="E1117">
            <v>9.4700000000000006</v>
          </cell>
          <cell r="F1117">
            <v>116.27</v>
          </cell>
          <cell r="G1117">
            <v>2</v>
          </cell>
        </row>
        <row r="1118">
          <cell r="A1118" t="str">
            <v>21.01.160</v>
          </cell>
          <cell r="B1118" t="str">
            <v>Revestimento em grama sintética, com espessura de 20 a 32 mm</v>
          </cell>
          <cell r="C1118" t="str">
            <v>M2</v>
          </cell>
          <cell r="D1118">
            <v>70.03</v>
          </cell>
          <cell r="F1118">
            <v>70.03</v>
          </cell>
          <cell r="G1118">
            <v>5</v>
          </cell>
        </row>
        <row r="1119">
          <cell r="A1119" t="str">
            <v>21.02</v>
          </cell>
          <cell r="B1119" t="str">
            <v>Revestimento vinilico</v>
          </cell>
          <cell r="G1119">
            <v>9</v>
          </cell>
        </row>
        <row r="1120">
          <cell r="A1120" t="str">
            <v>21.02.050</v>
          </cell>
          <cell r="B1120" t="str">
            <v>Revestimento vinílico, espessura de 2 mm, para tráfego médio, com impermeabilizante acrílico</v>
          </cell>
          <cell r="C1120" t="str">
            <v>M2</v>
          </cell>
          <cell r="D1120">
            <v>147.01</v>
          </cell>
          <cell r="E1120">
            <v>21.01</v>
          </cell>
          <cell r="F1120">
            <v>168.02</v>
          </cell>
          <cell r="G1120">
            <v>9</v>
          </cell>
        </row>
        <row r="1121">
          <cell r="A1121" t="str">
            <v>21.02.060</v>
          </cell>
          <cell r="B1121" t="str">
            <v>Revestimento vinílico, espessura de 3,2 mm, para tráfego intenso, com impermeabilizante acrílico</v>
          </cell>
          <cell r="C1121" t="str">
            <v>M2</v>
          </cell>
          <cell r="D1121">
            <v>234.76</v>
          </cell>
          <cell r="E1121">
            <v>21.01</v>
          </cell>
          <cell r="F1121">
            <v>255.77</v>
          </cell>
          <cell r="G1121">
            <v>5</v>
          </cell>
        </row>
        <row r="1122">
          <cell r="A1122" t="str">
            <v>21.02.071</v>
          </cell>
          <cell r="B1122" t="str">
            <v>Revestimento vinílico em manta, espessura total de 2mm, resistente a lavagem com hipoclorito</v>
          </cell>
          <cell r="C1122" t="str">
            <v>M2</v>
          </cell>
          <cell r="D1122">
            <v>180.45</v>
          </cell>
          <cell r="F1122">
            <v>180.45</v>
          </cell>
          <cell r="G1122">
            <v>9</v>
          </cell>
        </row>
        <row r="1123">
          <cell r="A1123" t="str">
            <v>21.02.271</v>
          </cell>
          <cell r="B1123" t="str">
            <v>Revestimento vinílico em manta heterogênea, espessura de 2 mm, com impermeabilizante acrílico</v>
          </cell>
          <cell r="C1123" t="str">
            <v>M2</v>
          </cell>
          <cell r="D1123">
            <v>257.58999999999997</v>
          </cell>
          <cell r="E1123">
            <v>21.01</v>
          </cell>
          <cell r="F1123">
            <v>278.60000000000002</v>
          </cell>
          <cell r="G1123">
            <v>9</v>
          </cell>
        </row>
        <row r="1124">
          <cell r="A1124" t="str">
            <v>21.02.281</v>
          </cell>
          <cell r="B1124" t="str">
            <v>Revestimento vinílico flexível em manta homogênea, espessura de 2 mm, com impermeabilizante acrílico</v>
          </cell>
          <cell r="C1124" t="str">
            <v>M2</v>
          </cell>
          <cell r="D1124">
            <v>371.32</v>
          </cell>
          <cell r="E1124">
            <v>21.01</v>
          </cell>
          <cell r="F1124">
            <v>392.33</v>
          </cell>
          <cell r="G1124">
            <v>9</v>
          </cell>
        </row>
        <row r="1125">
          <cell r="A1125" t="str">
            <v>21.02.291</v>
          </cell>
          <cell r="B1125" t="str">
            <v>Revestimento vinílico heterogêneo flexível em réguas, espessura de 3 mm, com impermeabilizante acrílico</v>
          </cell>
          <cell r="C1125" t="str">
            <v>M2</v>
          </cell>
          <cell r="D1125">
            <v>231.72</v>
          </cell>
          <cell r="E1125">
            <v>21.01</v>
          </cell>
          <cell r="F1125">
            <v>252.73</v>
          </cell>
          <cell r="G1125">
            <v>9</v>
          </cell>
        </row>
        <row r="1126">
          <cell r="A1126" t="str">
            <v>21.02.310</v>
          </cell>
          <cell r="B1126" t="str">
            <v>Revestimento vinílico autoportante acústico, espessura de 4,5 mm, com impermeabilizante acrílico</v>
          </cell>
          <cell r="C1126" t="str">
            <v>M2</v>
          </cell>
          <cell r="D1126">
            <v>520.84</v>
          </cell>
          <cell r="E1126">
            <v>21.01</v>
          </cell>
          <cell r="F1126">
            <v>541.85</v>
          </cell>
          <cell r="G1126">
            <v>9</v>
          </cell>
        </row>
        <row r="1127">
          <cell r="A1127" t="str">
            <v>21.02.311</v>
          </cell>
          <cell r="B1127" t="str">
            <v>Revestimento vinílico autoportante, espessura de 4 mm, com impermeabilizante acrílico</v>
          </cell>
          <cell r="C1127" t="str">
            <v>M2</v>
          </cell>
          <cell r="D1127">
            <v>396.53</v>
          </cell>
          <cell r="E1127">
            <v>21.01</v>
          </cell>
          <cell r="F1127">
            <v>417.54</v>
          </cell>
          <cell r="G1127">
            <v>9</v>
          </cell>
        </row>
        <row r="1128">
          <cell r="A1128" t="str">
            <v>21.02.320</v>
          </cell>
          <cell r="B1128" t="str">
            <v>Revestimento vinílico antiestático acústico, espessura de 5 mm, com impermeabilizante acrílico</v>
          </cell>
          <cell r="C1128" t="str">
            <v>M2</v>
          </cell>
          <cell r="D1128">
            <v>258.45999999999998</v>
          </cell>
          <cell r="E1128">
            <v>42.67</v>
          </cell>
          <cell r="F1128">
            <v>301.13</v>
          </cell>
          <cell r="G1128">
            <v>9</v>
          </cell>
        </row>
        <row r="1129">
          <cell r="A1129" t="str">
            <v>21.03</v>
          </cell>
          <cell r="B1129" t="str">
            <v>Revestimento metalico</v>
          </cell>
          <cell r="G1129">
            <v>9</v>
          </cell>
        </row>
        <row r="1130">
          <cell r="A1130" t="str">
            <v>21.03.010</v>
          </cell>
          <cell r="B1130" t="str">
            <v>Revestimento em aço inoxidável AISI 304, liga 18,8, chapa 20, espessura de 1 mm, acabamento escovado com grana especial</v>
          </cell>
          <cell r="C1130" t="str">
            <v>M2</v>
          </cell>
          <cell r="D1130">
            <v>1092.08</v>
          </cell>
          <cell r="F1130">
            <v>1092.08</v>
          </cell>
          <cell r="G1130">
            <v>9</v>
          </cell>
        </row>
        <row r="1131">
          <cell r="A1131" t="str">
            <v>21.03.090</v>
          </cell>
          <cell r="B1131" t="str">
            <v>Piso elevado tipo telescópico em chapa de aço, sem revestimento</v>
          </cell>
          <cell r="C1131" t="str">
            <v>M2</v>
          </cell>
          <cell r="D1131">
            <v>386.05</v>
          </cell>
          <cell r="F1131">
            <v>386.05</v>
          </cell>
          <cell r="G1131">
            <v>5</v>
          </cell>
        </row>
        <row r="1132">
          <cell r="A1132" t="str">
            <v>21.03.151</v>
          </cell>
          <cell r="B1132" t="str">
            <v>Revestimento em placa de alumínio composto "ACM", espessura de 4 mm e acabamento em PVDF</v>
          </cell>
          <cell r="C1132" t="str">
            <v>M2</v>
          </cell>
          <cell r="D1132">
            <v>408.39</v>
          </cell>
          <cell r="E1132">
            <v>261.24</v>
          </cell>
          <cell r="F1132">
            <v>669.63</v>
          </cell>
          <cell r="G1132">
            <v>9</v>
          </cell>
        </row>
        <row r="1133">
          <cell r="A1133" t="str">
            <v>21.03.153</v>
          </cell>
          <cell r="B1133" t="str">
            <v>Revestimento em placa de alumínio composto "ACM", espessura de 3 mm e acabamento em poliéster - uso interno</v>
          </cell>
          <cell r="C1133" t="str">
            <v>M2</v>
          </cell>
          <cell r="D1133">
            <v>307.8</v>
          </cell>
          <cell r="E1133">
            <v>261.24</v>
          </cell>
          <cell r="F1133">
            <v>569.04</v>
          </cell>
          <cell r="G1133">
            <v>9</v>
          </cell>
        </row>
        <row r="1134">
          <cell r="A1134" t="str">
            <v>21.04</v>
          </cell>
          <cell r="B1134" t="str">
            <v>Forracao e carpete</v>
          </cell>
          <cell r="G1134">
            <v>9</v>
          </cell>
        </row>
        <row r="1135">
          <cell r="A1135" t="str">
            <v>21.04.100</v>
          </cell>
          <cell r="B1135" t="str">
            <v>Revestimento com carpete para tráfego moderado, uso comercial, tipo bouclê de 5,4 até 8 mm</v>
          </cell>
          <cell r="C1135" t="str">
            <v>M2</v>
          </cell>
          <cell r="D1135">
            <v>148.18</v>
          </cell>
          <cell r="F1135">
            <v>148.18</v>
          </cell>
          <cell r="G1135">
            <v>9</v>
          </cell>
        </row>
        <row r="1136">
          <cell r="A1136" t="str">
            <v>21.04.110</v>
          </cell>
          <cell r="B1136" t="str">
            <v>Revestimento com carpete para tráfego intenso, uso comercial, tipo bouclê de 6 mm</v>
          </cell>
          <cell r="C1136" t="str">
            <v>M2</v>
          </cell>
          <cell r="D1136">
            <v>181.54</v>
          </cell>
          <cell r="F1136">
            <v>181.54</v>
          </cell>
          <cell r="G1136">
            <v>5</v>
          </cell>
        </row>
        <row r="1137">
          <cell r="A1137" t="str">
            <v>21.05</v>
          </cell>
          <cell r="B1137" t="str">
            <v>Revestimento em cimento reforcado com fio sintetico (CRFS)</v>
          </cell>
          <cell r="G1137">
            <v>9</v>
          </cell>
        </row>
        <row r="1138">
          <cell r="A1138" t="str">
            <v>21.05.010</v>
          </cell>
          <cell r="B1138" t="str">
            <v>Piso em painel com miolo de madeira contraplacado por lâminas de madeira e externamente por chapas em CRFS, espessura de 40 mm</v>
          </cell>
          <cell r="C1138" t="str">
            <v>M2</v>
          </cell>
          <cell r="D1138">
            <v>154.38</v>
          </cell>
          <cell r="E1138">
            <v>89.63</v>
          </cell>
          <cell r="F1138">
            <v>244.01</v>
          </cell>
          <cell r="G1138">
            <v>9</v>
          </cell>
        </row>
        <row r="1139">
          <cell r="A1139" t="str">
            <v>21.05.100</v>
          </cell>
          <cell r="B1139" t="str">
            <v>Piso elevado de concreto em placas de 600 x 600 mm, antiderrapante, sem acabamento</v>
          </cell>
          <cell r="C1139" t="str">
            <v>M2</v>
          </cell>
          <cell r="D1139">
            <v>441.39</v>
          </cell>
          <cell r="F1139">
            <v>441.39</v>
          </cell>
          <cell r="G1139">
            <v>5</v>
          </cell>
        </row>
        <row r="1140">
          <cell r="A1140" t="str">
            <v>21.07</v>
          </cell>
          <cell r="B1140" t="str">
            <v>Revestimento sintetico</v>
          </cell>
          <cell r="G1140">
            <v>9</v>
          </cell>
        </row>
        <row r="1141">
          <cell r="A1141" t="str">
            <v>21.07.010</v>
          </cell>
          <cell r="B1141" t="str">
            <v>Revestimento em laminado melamínico dissipativo</v>
          </cell>
          <cell r="C1141" t="str">
            <v>M2</v>
          </cell>
          <cell r="D1141">
            <v>808.29</v>
          </cell>
          <cell r="F1141">
            <v>808.29</v>
          </cell>
          <cell r="G1141">
            <v>9</v>
          </cell>
        </row>
        <row r="1142">
          <cell r="A1142" t="str">
            <v>21.10</v>
          </cell>
          <cell r="B1142" t="str">
            <v>Rodape sintetico</v>
          </cell>
          <cell r="G1142">
            <v>5</v>
          </cell>
        </row>
        <row r="1143">
          <cell r="A1143" t="str">
            <v>21.10.050</v>
          </cell>
          <cell r="B1143" t="str">
            <v>Rodapé de poliestireno, espessura de 7 cm</v>
          </cell>
          <cell r="C1143" t="str">
            <v>M</v>
          </cell>
          <cell r="D1143">
            <v>42.57</v>
          </cell>
          <cell r="E1143">
            <v>7.26</v>
          </cell>
          <cell r="F1143">
            <v>49.83</v>
          </cell>
          <cell r="G1143">
            <v>9</v>
          </cell>
        </row>
        <row r="1144">
          <cell r="A1144" t="str">
            <v>21.10.051</v>
          </cell>
          <cell r="B1144" t="str">
            <v>Rodapé de poliestireno, espessura de 8 cm</v>
          </cell>
          <cell r="C1144" t="str">
            <v>M</v>
          </cell>
          <cell r="D1144">
            <v>59.87</v>
          </cell>
          <cell r="E1144">
            <v>7.26</v>
          </cell>
          <cell r="F1144">
            <v>67.13</v>
          </cell>
          <cell r="G1144">
            <v>5</v>
          </cell>
        </row>
        <row r="1145">
          <cell r="A1145" t="str">
            <v>21.10.061</v>
          </cell>
          <cell r="B1145" t="str">
            <v>Rodapé para piso vinílico em PVC, espessura de 2 mm e altura de 5 cm, curvo/plano, com impermeabilizante acrílico</v>
          </cell>
          <cell r="C1145" t="str">
            <v>M</v>
          </cell>
          <cell r="D1145">
            <v>28.85</v>
          </cell>
          <cell r="E1145">
            <v>9.49</v>
          </cell>
          <cell r="F1145">
            <v>38.340000000000003</v>
          </cell>
          <cell r="G1145">
            <v>9</v>
          </cell>
        </row>
        <row r="1146">
          <cell r="A1146" t="str">
            <v>21.10.071</v>
          </cell>
          <cell r="B1146" t="str">
            <v>Rodapé flexível para piso vinílico em PVC, espessura de 2 mm e altura de 7,5 cm, curvo/plano, com impermeabilizante acrílico</v>
          </cell>
          <cell r="C1146" t="str">
            <v>M</v>
          </cell>
          <cell r="D1146">
            <v>34.94</v>
          </cell>
          <cell r="E1146">
            <v>9.49</v>
          </cell>
          <cell r="F1146">
            <v>44.43</v>
          </cell>
          <cell r="G1146">
            <v>9</v>
          </cell>
        </row>
        <row r="1147">
          <cell r="A1147" t="str">
            <v>21.10.081</v>
          </cell>
          <cell r="B1147" t="str">
            <v>Rodapé hospitalar flexível em PVC para piso vinílico, espessura de 2 mm e altura de 7,5 cm, com impermeabilizante acrílico</v>
          </cell>
          <cell r="C1147" t="str">
            <v>M</v>
          </cell>
          <cell r="D1147">
            <v>47.3</v>
          </cell>
          <cell r="E1147">
            <v>7.26</v>
          </cell>
          <cell r="F1147">
            <v>54.56</v>
          </cell>
          <cell r="G1147">
            <v>9</v>
          </cell>
        </row>
        <row r="1148">
          <cell r="A1148" t="str">
            <v>21.10.210</v>
          </cell>
          <cell r="B1148" t="str">
            <v>Rodapé em borracha sintética preta, altura até 7 cm - colado</v>
          </cell>
          <cell r="C1148" t="str">
            <v>M</v>
          </cell>
          <cell r="D1148">
            <v>21.72</v>
          </cell>
          <cell r="E1148">
            <v>2.88</v>
          </cell>
          <cell r="F1148">
            <v>24.6</v>
          </cell>
          <cell r="G1148">
            <v>9</v>
          </cell>
        </row>
        <row r="1149">
          <cell r="A1149" t="str">
            <v>21.10.220</v>
          </cell>
          <cell r="B1149" t="str">
            <v>Rodapé de cordão de poliamida</v>
          </cell>
          <cell r="C1149" t="str">
            <v>M</v>
          </cell>
          <cell r="D1149">
            <v>9.6300000000000008</v>
          </cell>
          <cell r="F1149">
            <v>9.6300000000000008</v>
          </cell>
          <cell r="G1149">
            <v>9</v>
          </cell>
        </row>
        <row r="1150">
          <cell r="A1150" t="str">
            <v>21.10.250</v>
          </cell>
          <cell r="B1150" t="str">
            <v>Rodapé em laminado melamínico dissipativo, espessura de 2 mm e altura de 10 cm</v>
          </cell>
          <cell r="C1150" t="str">
            <v>M</v>
          </cell>
          <cell r="D1150">
            <v>84.68</v>
          </cell>
          <cell r="F1150">
            <v>84.68</v>
          </cell>
          <cell r="G1150">
            <v>9</v>
          </cell>
        </row>
        <row r="1151">
          <cell r="A1151" t="str">
            <v>21.11</v>
          </cell>
          <cell r="B1151" t="str">
            <v>Degrau sintetico</v>
          </cell>
          <cell r="G1151">
            <v>9</v>
          </cell>
        </row>
        <row r="1152">
          <cell r="A1152" t="str">
            <v>21.11.050</v>
          </cell>
          <cell r="B1152" t="str">
            <v>Degrau (piso e espelho) em borracha sintética preta com testeira - colado</v>
          </cell>
          <cell r="C1152" t="str">
            <v>M</v>
          </cell>
          <cell r="D1152">
            <v>198.63</v>
          </cell>
          <cell r="E1152">
            <v>7.83</v>
          </cell>
          <cell r="F1152">
            <v>206.46</v>
          </cell>
          <cell r="G1152">
            <v>9</v>
          </cell>
        </row>
        <row r="1153">
          <cell r="A1153" t="str">
            <v>21.11.131</v>
          </cell>
          <cell r="B1153" t="str">
            <v>Testeira flexível para arremate de degrau vinílico em PVC, espessura de 2 mm, com impermeabilizante acrílico</v>
          </cell>
          <cell r="C1153" t="str">
            <v>M</v>
          </cell>
          <cell r="D1153">
            <v>47.32</v>
          </cell>
          <cell r="E1153">
            <v>7.26</v>
          </cell>
          <cell r="F1153">
            <v>54.58</v>
          </cell>
          <cell r="G1153">
            <v>5</v>
          </cell>
        </row>
        <row r="1154">
          <cell r="A1154" t="str">
            <v>21.20</v>
          </cell>
          <cell r="B1154" t="str">
            <v>Reparos, conservacoes e complementos - GRUPO 21</v>
          </cell>
          <cell r="G1154">
            <v>9</v>
          </cell>
        </row>
        <row r="1155">
          <cell r="A1155" t="str">
            <v>21.20.020</v>
          </cell>
          <cell r="B1155" t="str">
            <v>Recolocação de piso sintético com cola</v>
          </cell>
          <cell r="C1155" t="str">
            <v>M2</v>
          </cell>
          <cell r="D1155">
            <v>11.53</v>
          </cell>
          <cell r="E1155">
            <v>8.23</v>
          </cell>
          <cell r="F1155">
            <v>19.760000000000002</v>
          </cell>
          <cell r="G1155">
            <v>9</v>
          </cell>
        </row>
        <row r="1156">
          <cell r="A1156" t="str">
            <v>21.20.040</v>
          </cell>
          <cell r="B1156" t="str">
            <v>Recolocação de piso sintético argamassado</v>
          </cell>
          <cell r="C1156" t="str">
            <v>M2</v>
          </cell>
          <cell r="D1156">
            <v>3.88</v>
          </cell>
          <cell r="E1156">
            <v>28.83</v>
          </cell>
          <cell r="F1156">
            <v>32.71</v>
          </cell>
          <cell r="G1156">
            <v>5</v>
          </cell>
        </row>
        <row r="1157">
          <cell r="A1157" t="str">
            <v>21.20.050</v>
          </cell>
          <cell r="B1157" t="str">
            <v>Recolocação de piso elevado telescópico metálico, inclusive estrutura de sustentação</v>
          </cell>
          <cell r="C1157" t="str">
            <v>M2</v>
          </cell>
          <cell r="E1157">
            <v>62.81</v>
          </cell>
          <cell r="F1157">
            <v>62.81</v>
          </cell>
          <cell r="G1157">
            <v>9</v>
          </cell>
        </row>
        <row r="1158">
          <cell r="A1158" t="str">
            <v>21.20.060</v>
          </cell>
          <cell r="B1158" t="str">
            <v>Furação de piso elevado telescópico em chapa de aço</v>
          </cell>
          <cell r="C1158" t="str">
            <v>UN</v>
          </cell>
          <cell r="D1158">
            <v>59.77</v>
          </cell>
          <cell r="F1158">
            <v>59.77</v>
          </cell>
          <cell r="G1158">
            <v>9</v>
          </cell>
        </row>
        <row r="1159">
          <cell r="A1159" t="str">
            <v>21.20.100</v>
          </cell>
          <cell r="B1159" t="str">
            <v>Recolocação de rodapé e cordões sintéticos</v>
          </cell>
          <cell r="C1159" t="str">
            <v>M</v>
          </cell>
          <cell r="E1159">
            <v>10.49</v>
          </cell>
          <cell r="F1159">
            <v>10.49</v>
          </cell>
          <cell r="G1159">
            <v>9</v>
          </cell>
        </row>
        <row r="1160">
          <cell r="A1160" t="str">
            <v>21.20.300</v>
          </cell>
          <cell r="B1160" t="str">
            <v>Fita adesiva antiderrapante com largura de 5 cm</v>
          </cell>
          <cell r="C1160" t="str">
            <v>M</v>
          </cell>
          <cell r="D1160">
            <v>15.65</v>
          </cell>
          <cell r="E1160">
            <v>11.31</v>
          </cell>
          <cell r="F1160">
            <v>26.96</v>
          </cell>
          <cell r="G1160">
            <v>9</v>
          </cell>
        </row>
        <row r="1161">
          <cell r="A1161" t="str">
            <v>21.20.302</v>
          </cell>
          <cell r="B1161" t="str">
            <v>Fita adesiva antiderrapante fosforescente, alto tráfego, largura de 5 cm</v>
          </cell>
          <cell r="C1161" t="str">
            <v>M</v>
          </cell>
          <cell r="D1161">
            <v>15.06</v>
          </cell>
          <cell r="E1161">
            <v>11.31</v>
          </cell>
          <cell r="F1161">
            <v>26.37</v>
          </cell>
          <cell r="G1161">
            <v>9</v>
          </cell>
        </row>
        <row r="1162">
          <cell r="A1162" t="str">
            <v>21.20.410</v>
          </cell>
          <cell r="B1162" t="str">
            <v>Cantoneira de sobrepor em PVC de 4 x 4 cm</v>
          </cell>
          <cell r="C1162" t="str">
            <v>M</v>
          </cell>
          <cell r="D1162">
            <v>55.69</v>
          </cell>
          <cell r="E1162">
            <v>2.88</v>
          </cell>
          <cell r="F1162">
            <v>58.57</v>
          </cell>
          <cell r="G1162">
            <v>9</v>
          </cell>
        </row>
        <row r="1163">
          <cell r="A1163" t="str">
            <v>21.20.460</v>
          </cell>
          <cell r="B1163" t="str">
            <v>Canto externo de acabamento em PVC</v>
          </cell>
          <cell r="C1163" t="str">
            <v>M</v>
          </cell>
          <cell r="D1163">
            <v>11.19</v>
          </cell>
          <cell r="E1163">
            <v>1.44</v>
          </cell>
          <cell r="F1163">
            <v>12.63</v>
          </cell>
          <cell r="G1163">
            <v>9</v>
          </cell>
        </row>
        <row r="1164">
          <cell r="A1164" t="str">
            <v>21.20.500</v>
          </cell>
          <cell r="B1164" t="str">
            <v>Cantoneira em alumínio antiderrapante de 50 x 30 mm</v>
          </cell>
          <cell r="C1164" t="str">
            <v>M</v>
          </cell>
          <cell r="D1164">
            <v>37.1</v>
          </cell>
          <cell r="E1164">
            <v>6.18</v>
          </cell>
          <cell r="F1164">
            <v>43.28</v>
          </cell>
          <cell r="G1164">
            <v>9</v>
          </cell>
        </row>
        <row r="1165">
          <cell r="A1165" t="str">
            <v>22</v>
          </cell>
          <cell r="B1165" t="str">
            <v>FORRO, BRISE E FACHADA</v>
          </cell>
          <cell r="G1165">
            <v>9</v>
          </cell>
        </row>
        <row r="1166">
          <cell r="A1166" t="str">
            <v>22.01</v>
          </cell>
          <cell r="B1166" t="str">
            <v>Forro de madeira</v>
          </cell>
          <cell r="G1166">
            <v>9</v>
          </cell>
        </row>
        <row r="1167">
          <cell r="A1167" t="str">
            <v>22.01.010</v>
          </cell>
          <cell r="B1167" t="str">
            <v>Forro em tábuas aparelhadas macho e fêmea de pinus</v>
          </cell>
          <cell r="C1167" t="str">
            <v>M2</v>
          </cell>
          <cell r="D1167">
            <v>57.78</v>
          </cell>
          <cell r="E1167">
            <v>24.71</v>
          </cell>
          <cell r="F1167">
            <v>82.49</v>
          </cell>
          <cell r="G1167">
            <v>2</v>
          </cell>
        </row>
        <row r="1168">
          <cell r="A1168" t="str">
            <v>22.01.020</v>
          </cell>
          <cell r="B1168" t="str">
            <v>Forro em tábuas aparelhadas macho e fêmea de pinus tarugado</v>
          </cell>
          <cell r="C1168" t="str">
            <v>M2</v>
          </cell>
          <cell r="D1168">
            <v>77.25</v>
          </cell>
          <cell r="E1168">
            <v>49.41</v>
          </cell>
          <cell r="F1168">
            <v>126.66</v>
          </cell>
          <cell r="G1168">
            <v>5</v>
          </cell>
        </row>
        <row r="1169">
          <cell r="A1169" t="str">
            <v>22.01.080</v>
          </cell>
          <cell r="B1169" t="str">
            <v>Forro xadrez em ripas de angelim-vermelho / bacuri / maçaranduba tarugado</v>
          </cell>
          <cell r="C1169" t="str">
            <v>M2</v>
          </cell>
          <cell r="D1169">
            <v>101.73</v>
          </cell>
          <cell r="E1169">
            <v>53.53</v>
          </cell>
          <cell r="F1169">
            <v>155.26</v>
          </cell>
          <cell r="G1169">
            <v>9</v>
          </cell>
        </row>
        <row r="1170">
          <cell r="A1170" t="str">
            <v>22.01.210</v>
          </cell>
          <cell r="B1170" t="str">
            <v>Testeira em tábua aparelhada, largura até 20cm</v>
          </cell>
          <cell r="C1170" t="str">
            <v>M</v>
          </cell>
          <cell r="D1170">
            <v>21.72</v>
          </cell>
          <cell r="E1170">
            <v>16.47</v>
          </cell>
          <cell r="F1170">
            <v>38.19</v>
          </cell>
          <cell r="G1170">
            <v>9</v>
          </cell>
        </row>
        <row r="1171">
          <cell r="A1171" t="str">
            <v>22.01.220</v>
          </cell>
          <cell r="B1171" t="str">
            <v>Beiral em tábua de angelim-vermelho / bacuri / maçaranduba macho e fêmea com tarugamento</v>
          </cell>
          <cell r="C1171" t="str">
            <v>M2</v>
          </cell>
          <cell r="D1171">
            <v>129.46</v>
          </cell>
          <cell r="E1171">
            <v>49.41</v>
          </cell>
          <cell r="F1171">
            <v>178.87</v>
          </cell>
          <cell r="G1171">
            <v>9</v>
          </cell>
        </row>
        <row r="1172">
          <cell r="A1172" t="str">
            <v>22.01.240</v>
          </cell>
          <cell r="B1172" t="str">
            <v>Beiral em tábua de angelim-vermelho / bacuri / maçaranduba macho e fêmea</v>
          </cell>
          <cell r="C1172" t="str">
            <v>M2</v>
          </cell>
          <cell r="D1172">
            <v>98.73</v>
          </cell>
          <cell r="E1172">
            <v>24.71</v>
          </cell>
          <cell r="F1172">
            <v>123.44</v>
          </cell>
          <cell r="G1172">
            <v>9</v>
          </cell>
        </row>
        <row r="1173">
          <cell r="A1173" t="str">
            <v>22.02</v>
          </cell>
          <cell r="B1173" t="str">
            <v>Forro de gesso</v>
          </cell>
          <cell r="G1173">
            <v>9</v>
          </cell>
        </row>
        <row r="1174">
          <cell r="A1174" t="str">
            <v>22.02.010</v>
          </cell>
          <cell r="B1174" t="str">
            <v>Forro em placa de gesso liso fixo</v>
          </cell>
          <cell r="C1174" t="str">
            <v>M2</v>
          </cell>
          <cell r="D1174">
            <v>87.9</v>
          </cell>
          <cell r="F1174">
            <v>87.9</v>
          </cell>
          <cell r="G1174">
            <v>9</v>
          </cell>
        </row>
        <row r="1175">
          <cell r="A1175" t="str">
            <v>22.02.030</v>
          </cell>
          <cell r="B1175" t="str">
            <v>Forro em painéis de gesso acartonado, espessura de 12,5mm, fixo</v>
          </cell>
          <cell r="C1175" t="str">
            <v>M2</v>
          </cell>
          <cell r="D1175">
            <v>105.04</v>
          </cell>
          <cell r="F1175">
            <v>105.04</v>
          </cell>
          <cell r="G1175">
            <v>5</v>
          </cell>
        </row>
        <row r="1176">
          <cell r="A1176" t="str">
            <v>22.02.100</v>
          </cell>
          <cell r="B1176" t="str">
            <v>Forro em painéis de gesso acartonado, acabamento liso com película em PVC - removível</v>
          </cell>
          <cell r="C1176" t="str">
            <v>M2</v>
          </cell>
          <cell r="D1176">
            <v>114.47</v>
          </cell>
          <cell r="F1176">
            <v>114.47</v>
          </cell>
          <cell r="G1176">
            <v>9</v>
          </cell>
        </row>
        <row r="1177">
          <cell r="A1177" t="str">
            <v>22.03</v>
          </cell>
          <cell r="B1177" t="str">
            <v>Forro sintetico</v>
          </cell>
          <cell r="G1177">
            <v>9</v>
          </cell>
        </row>
        <row r="1178">
          <cell r="A1178" t="str">
            <v>22.03.020</v>
          </cell>
          <cell r="B1178" t="str">
            <v>Forro em lã de vidro revestido em PVC, espessura de 20mm</v>
          </cell>
          <cell r="C1178" t="str">
            <v>M2</v>
          </cell>
          <cell r="D1178">
            <v>77.28</v>
          </cell>
          <cell r="F1178">
            <v>77.28</v>
          </cell>
          <cell r="G1178">
            <v>9</v>
          </cell>
        </row>
        <row r="1179">
          <cell r="A1179" t="str">
            <v>22.03.030</v>
          </cell>
          <cell r="B1179" t="str">
            <v>Forro em fibra mineral NRC 0.55 acústico, revestido em látex</v>
          </cell>
          <cell r="C1179" t="str">
            <v>M2</v>
          </cell>
          <cell r="D1179">
            <v>160.27000000000001</v>
          </cell>
          <cell r="F1179">
            <v>160.27000000000001</v>
          </cell>
          <cell r="G1179">
            <v>5</v>
          </cell>
        </row>
        <row r="1180">
          <cell r="A1180" t="str">
            <v>22.03.040</v>
          </cell>
          <cell r="B1180" t="str">
            <v>Forro modular removível em PVC de 618mm x 1243mm</v>
          </cell>
          <cell r="C1180" t="str">
            <v>M2</v>
          </cell>
          <cell r="D1180">
            <v>120.15</v>
          </cell>
          <cell r="F1180">
            <v>120.15</v>
          </cell>
          <cell r="G1180">
            <v>9</v>
          </cell>
        </row>
        <row r="1181">
          <cell r="A1181" t="str">
            <v>22.03.050</v>
          </cell>
          <cell r="B1181" t="str">
            <v>Forro em fibra mineral NRC 0.50, revestido em látex</v>
          </cell>
          <cell r="C1181" t="str">
            <v>M2</v>
          </cell>
          <cell r="D1181">
            <v>157.34</v>
          </cell>
          <cell r="F1181">
            <v>157.34</v>
          </cell>
          <cell r="G1181">
            <v>9</v>
          </cell>
        </row>
        <row r="1182">
          <cell r="A1182" t="str">
            <v>22.03.070</v>
          </cell>
          <cell r="B1182" t="str">
            <v>Forro em lâmina de PVC</v>
          </cell>
          <cell r="C1182" t="str">
            <v>M2</v>
          </cell>
          <cell r="D1182">
            <v>95.13</v>
          </cell>
          <cell r="F1182">
            <v>95.13</v>
          </cell>
          <cell r="G1182">
            <v>9</v>
          </cell>
        </row>
        <row r="1183">
          <cell r="A1183" t="str">
            <v>22.03.122</v>
          </cell>
          <cell r="B1183" t="str">
            <v>Forro em fibra mineral NRC 0.85, em placas acústicas removíveis de 625mm x 1250mm</v>
          </cell>
          <cell r="C1183" t="str">
            <v>M2</v>
          </cell>
          <cell r="D1183">
            <v>314.52999999999997</v>
          </cell>
          <cell r="F1183">
            <v>314.52999999999997</v>
          </cell>
          <cell r="G1183">
            <v>9</v>
          </cell>
        </row>
        <row r="1184">
          <cell r="A1184" t="str">
            <v>22.03.140</v>
          </cell>
          <cell r="B1184" t="str">
            <v>Forro em fibra mineral NRC 0.65, em placas acústicas removíveis de 625mm x 625mm</v>
          </cell>
          <cell r="C1184" t="str">
            <v>M2</v>
          </cell>
          <cell r="D1184">
            <v>209.15</v>
          </cell>
          <cell r="F1184">
            <v>209.15</v>
          </cell>
          <cell r="G1184">
            <v>9</v>
          </cell>
        </row>
        <row r="1185">
          <cell r="A1185" t="str">
            <v>22.03.200</v>
          </cell>
          <cell r="B1185" t="str">
            <v>Forro em fibra mineral NRC 0.70, em placas acústicas removíveis</v>
          </cell>
          <cell r="C1185" t="str">
            <v>M2</v>
          </cell>
          <cell r="D1185">
            <v>310.51</v>
          </cell>
          <cell r="F1185">
            <v>310.51</v>
          </cell>
          <cell r="G1185">
            <v>9</v>
          </cell>
        </row>
        <row r="1186">
          <cell r="A1186" t="str">
            <v>22.04</v>
          </cell>
          <cell r="B1186" t="str">
            <v>Forro metalico</v>
          </cell>
          <cell r="G1186">
            <v>9</v>
          </cell>
        </row>
        <row r="1187">
          <cell r="A1187" t="str">
            <v>22.04.020</v>
          </cell>
          <cell r="B1187" t="str">
            <v>Forro metálico removível, em painéis de 625mm x 625mm, tipo colmeia</v>
          </cell>
          <cell r="C1187" t="str">
            <v>M2</v>
          </cell>
          <cell r="D1187">
            <v>825.7</v>
          </cell>
          <cell r="F1187">
            <v>825.7</v>
          </cell>
          <cell r="G1187">
            <v>9</v>
          </cell>
        </row>
        <row r="1188">
          <cell r="A1188" t="str">
            <v>22.04.030</v>
          </cell>
          <cell r="B1188" t="str">
            <v>Forro metálico removível, em painéis de 625mm x 625mm, tile tegular perfurada</v>
          </cell>
          <cell r="C1188" t="str">
            <v>M2</v>
          </cell>
          <cell r="D1188">
            <v>386.75</v>
          </cell>
          <cell r="F1188">
            <v>386.75</v>
          </cell>
          <cell r="G1188">
            <v>5</v>
          </cell>
        </row>
        <row r="1189">
          <cell r="A1189" t="str">
            <v>22.06</v>
          </cell>
          <cell r="B1189" t="str">
            <v>Brise-soleil</v>
          </cell>
          <cell r="G1189">
            <v>9</v>
          </cell>
        </row>
        <row r="1190">
          <cell r="A1190" t="str">
            <v>22.06.130</v>
          </cell>
          <cell r="B1190" t="str">
            <v>Brise em placa cimentícia, montado em perfil e chapa metálica</v>
          </cell>
          <cell r="C1190" t="str">
            <v>M2</v>
          </cell>
          <cell r="D1190">
            <v>254.04</v>
          </cell>
          <cell r="E1190">
            <v>118.73</v>
          </cell>
          <cell r="F1190">
            <v>372.77</v>
          </cell>
          <cell r="G1190">
            <v>9</v>
          </cell>
        </row>
        <row r="1191">
          <cell r="A1191" t="str">
            <v>22.06.240</v>
          </cell>
          <cell r="B1191" t="str">
            <v>Brise metálico fixo em chapa lisa aluzinc pré-pintada, formato ogiva, lâmina frontal de 200mm</v>
          </cell>
          <cell r="C1191" t="str">
            <v>M2</v>
          </cell>
          <cell r="D1191">
            <v>828.38</v>
          </cell>
          <cell r="F1191">
            <v>828.38</v>
          </cell>
          <cell r="G1191">
            <v>5</v>
          </cell>
        </row>
        <row r="1192">
          <cell r="A1192" t="str">
            <v>22.06.300</v>
          </cell>
          <cell r="B1192" t="str">
            <v>Brise metálico curvo e móvel em chapa microperfurada de alumínio pré-pintada</v>
          </cell>
          <cell r="C1192" t="str">
            <v>M2</v>
          </cell>
          <cell r="D1192">
            <v>632.01</v>
          </cell>
          <cell r="F1192">
            <v>632.01</v>
          </cell>
          <cell r="G1192">
            <v>9</v>
          </cell>
        </row>
        <row r="1193">
          <cell r="A1193" t="str">
            <v>22.06.350</v>
          </cell>
          <cell r="B1193" t="str">
            <v>Brise metálico curvo e móvel termoacústico em chapa lisa de alumínio pré-pintada</v>
          </cell>
          <cell r="C1193" t="str">
            <v>M2</v>
          </cell>
          <cell r="D1193">
            <v>1053.3499999999999</v>
          </cell>
          <cell r="F1193">
            <v>1053.3499999999999</v>
          </cell>
          <cell r="G1193">
            <v>9</v>
          </cell>
        </row>
        <row r="1194">
          <cell r="A1194" t="str">
            <v>22.20</v>
          </cell>
          <cell r="B1194" t="str">
            <v>Reparos, conservacoes e complementos - GRUPO 22</v>
          </cell>
          <cell r="G1194">
            <v>9</v>
          </cell>
        </row>
        <row r="1195">
          <cell r="A1195" t="str">
            <v>22.20.011</v>
          </cell>
          <cell r="B1195" t="str">
            <v>Placa em lã de vidro revestida em PVC, auto extinguível</v>
          </cell>
          <cell r="C1195" t="str">
            <v>M2</v>
          </cell>
          <cell r="D1195">
            <v>51.34</v>
          </cell>
          <cell r="F1195">
            <v>51.34</v>
          </cell>
          <cell r="G1195">
            <v>9</v>
          </cell>
        </row>
        <row r="1196">
          <cell r="A1196" t="str">
            <v>22.20.020</v>
          </cell>
          <cell r="B1196" t="str">
            <v>Recolocação de forros fixados</v>
          </cell>
          <cell r="C1196" t="str">
            <v>M2</v>
          </cell>
          <cell r="D1196">
            <v>0.86</v>
          </cell>
          <cell r="E1196">
            <v>12.35</v>
          </cell>
          <cell r="F1196">
            <v>13.21</v>
          </cell>
          <cell r="G1196">
            <v>5</v>
          </cell>
        </row>
        <row r="1197">
          <cell r="A1197" t="str">
            <v>22.20.040</v>
          </cell>
          <cell r="B1197" t="str">
            <v>Recolocação de forros apoiados ou encaixados</v>
          </cell>
          <cell r="C1197" t="str">
            <v>M2</v>
          </cell>
          <cell r="E1197">
            <v>6.18</v>
          </cell>
          <cell r="F1197">
            <v>6.18</v>
          </cell>
          <cell r="G1197">
            <v>9</v>
          </cell>
        </row>
        <row r="1198">
          <cell r="A1198" t="str">
            <v>22.20.050</v>
          </cell>
          <cell r="B1198" t="str">
            <v>Moldura de gesso simples, largura até 6,0cm</v>
          </cell>
          <cell r="C1198" t="str">
            <v>M</v>
          </cell>
          <cell r="D1198">
            <v>21.6</v>
          </cell>
          <cell r="F1198">
            <v>21.6</v>
          </cell>
          <cell r="G1198">
            <v>9</v>
          </cell>
        </row>
        <row r="1199">
          <cell r="A1199" t="str">
            <v>22.20.090</v>
          </cell>
          <cell r="B1199" t="str">
            <v>Abertura para vão de luminária em forro de PVC modular</v>
          </cell>
          <cell r="C1199" t="str">
            <v>UN</v>
          </cell>
          <cell r="D1199">
            <v>24.29</v>
          </cell>
          <cell r="F1199">
            <v>24.29</v>
          </cell>
          <cell r="G1199">
            <v>9</v>
          </cell>
        </row>
        <row r="1200">
          <cell r="A1200" t="str">
            <v>23</v>
          </cell>
          <cell r="B1200" t="str">
            <v>ESQUADRIA, MARCENARIA E ELEMENTO EM MADEIRA</v>
          </cell>
          <cell r="G1200">
            <v>9</v>
          </cell>
        </row>
        <row r="1201">
          <cell r="A1201" t="str">
            <v>23.01</v>
          </cell>
          <cell r="B1201" t="str">
            <v>Janela e veneziana em madeira</v>
          </cell>
          <cell r="G1201">
            <v>9</v>
          </cell>
        </row>
        <row r="1202">
          <cell r="A1202" t="str">
            <v>23.01.050</v>
          </cell>
          <cell r="B1202" t="str">
            <v>Caixilho em madeira maxim-ar</v>
          </cell>
          <cell r="C1202" t="str">
            <v>M2</v>
          </cell>
          <cell r="D1202">
            <v>928.64</v>
          </cell>
          <cell r="E1202">
            <v>53.93</v>
          </cell>
          <cell r="F1202">
            <v>982.57</v>
          </cell>
          <cell r="G1202">
            <v>2</v>
          </cell>
        </row>
        <row r="1203">
          <cell r="A1203" t="str">
            <v>23.01.060</v>
          </cell>
          <cell r="B1203" t="str">
            <v>Caixilho em madeira tipo veneziana de correr</v>
          </cell>
          <cell r="C1203" t="str">
            <v>M2</v>
          </cell>
          <cell r="D1203">
            <v>799.02</v>
          </cell>
          <cell r="E1203">
            <v>53.93</v>
          </cell>
          <cell r="F1203">
            <v>852.95</v>
          </cell>
          <cell r="G1203">
            <v>5</v>
          </cell>
        </row>
        <row r="1204">
          <cell r="A1204" t="str">
            <v>23.02</v>
          </cell>
          <cell r="B1204" t="str">
            <v>Porta macho / femea montada com batente</v>
          </cell>
          <cell r="G1204">
            <v>9</v>
          </cell>
        </row>
        <row r="1205">
          <cell r="A1205" t="str">
            <v>23.02.010</v>
          </cell>
          <cell r="B1205" t="str">
            <v>Acréscimo de bandeira - porta macho e fêmea com batente de madeira</v>
          </cell>
          <cell r="C1205" t="str">
            <v>M2</v>
          </cell>
          <cell r="D1205">
            <v>640.24</v>
          </cell>
          <cell r="E1205">
            <v>56.83</v>
          </cell>
          <cell r="F1205">
            <v>697.07</v>
          </cell>
          <cell r="G1205">
            <v>9</v>
          </cell>
        </row>
        <row r="1206">
          <cell r="A1206" t="str">
            <v>23.02.030</v>
          </cell>
          <cell r="B1206" t="str">
            <v>Porta macho e fêmea com batente de madeira - 70 x 210 cm</v>
          </cell>
          <cell r="C1206" t="str">
            <v>UN</v>
          </cell>
          <cell r="D1206">
            <v>1090.6600000000001</v>
          </cell>
          <cell r="E1206">
            <v>115.31</v>
          </cell>
          <cell r="F1206">
            <v>1205.97</v>
          </cell>
          <cell r="G1206">
            <v>5</v>
          </cell>
        </row>
        <row r="1207">
          <cell r="A1207" t="str">
            <v>23.02.040</v>
          </cell>
          <cell r="B1207" t="str">
            <v>Porta macho e fêmea com batente de madeira - 80 x 210 cm</v>
          </cell>
          <cell r="C1207" t="str">
            <v>UN</v>
          </cell>
          <cell r="D1207">
            <v>1113.5899999999999</v>
          </cell>
          <cell r="E1207">
            <v>115.31</v>
          </cell>
          <cell r="F1207">
            <v>1228.9000000000001</v>
          </cell>
          <cell r="G1207">
            <v>9</v>
          </cell>
        </row>
        <row r="1208">
          <cell r="A1208" t="str">
            <v>23.02.050</v>
          </cell>
          <cell r="B1208" t="str">
            <v>Porta macho e fêmea com batente de madeira - 90 x 210 cm</v>
          </cell>
          <cell r="C1208" t="str">
            <v>UN</v>
          </cell>
          <cell r="D1208">
            <v>1197.73</v>
          </cell>
          <cell r="E1208">
            <v>115.31</v>
          </cell>
          <cell r="F1208">
            <v>1313.04</v>
          </cell>
          <cell r="G1208">
            <v>9</v>
          </cell>
        </row>
        <row r="1209">
          <cell r="A1209" t="str">
            <v>23.02.060</v>
          </cell>
          <cell r="B1209" t="str">
            <v>Porta macho e fêmea com batente de madeira - 120 x 210 cm</v>
          </cell>
          <cell r="C1209" t="str">
            <v>UN</v>
          </cell>
          <cell r="D1209">
            <v>1970.68</v>
          </cell>
          <cell r="E1209">
            <v>144.13999999999999</v>
          </cell>
          <cell r="F1209">
            <v>2114.8200000000002</v>
          </cell>
          <cell r="G1209">
            <v>9</v>
          </cell>
        </row>
        <row r="1210">
          <cell r="A1210" t="str">
            <v>23.04</v>
          </cell>
          <cell r="B1210" t="str">
            <v>Porta lisa laminada montada com batente</v>
          </cell>
          <cell r="G1210">
            <v>9</v>
          </cell>
        </row>
        <row r="1211">
          <cell r="A1211" t="str">
            <v>23.04.070</v>
          </cell>
          <cell r="B1211" t="str">
            <v>Porta em laminado fenólico melamínico com batente em alumínio - 80 x 180 cm</v>
          </cell>
          <cell r="C1211" t="str">
            <v>UN</v>
          </cell>
          <cell r="D1211">
            <v>1250.1199999999999</v>
          </cell>
          <cell r="E1211">
            <v>57.65</v>
          </cell>
          <cell r="F1211">
            <v>1307.77</v>
          </cell>
          <cell r="G1211">
            <v>9</v>
          </cell>
        </row>
        <row r="1212">
          <cell r="A1212" t="str">
            <v>23.04.080</v>
          </cell>
          <cell r="B1212" t="str">
            <v>Porta em laminado fenólico melamínico com batente em alumínio - 60 x 160 cm</v>
          </cell>
          <cell r="C1212" t="str">
            <v>UN</v>
          </cell>
          <cell r="D1212">
            <v>1078.78</v>
          </cell>
          <cell r="E1212">
            <v>57.65</v>
          </cell>
          <cell r="F1212">
            <v>1136.43</v>
          </cell>
          <cell r="G1212">
            <v>5</v>
          </cell>
        </row>
        <row r="1213">
          <cell r="A1213" t="str">
            <v>23.04.090</v>
          </cell>
          <cell r="B1213" t="str">
            <v>Porta em laminado fenólico melamínico com acabamento liso, batente de madeira sem revestimento - 70 x 210 cm</v>
          </cell>
          <cell r="C1213" t="str">
            <v>UN</v>
          </cell>
          <cell r="D1213">
            <v>1237.97</v>
          </cell>
          <cell r="E1213">
            <v>115.31</v>
          </cell>
          <cell r="F1213">
            <v>1353.28</v>
          </cell>
          <cell r="G1213">
            <v>9</v>
          </cell>
        </row>
        <row r="1214">
          <cell r="A1214" t="str">
            <v>23.04.100</v>
          </cell>
          <cell r="B1214" t="str">
            <v>Porta em laminado fenólico melamínico com acabamento liso, batente de madeira sem revestimento - 80 x 210 cm</v>
          </cell>
          <cell r="C1214" t="str">
            <v>UN</v>
          </cell>
          <cell r="D1214">
            <v>1344.22</v>
          </cell>
          <cell r="E1214">
            <v>115.31</v>
          </cell>
          <cell r="F1214">
            <v>1459.53</v>
          </cell>
          <cell r="G1214">
            <v>9</v>
          </cell>
        </row>
        <row r="1215">
          <cell r="A1215" t="str">
            <v>23.04.110</v>
          </cell>
          <cell r="B1215" t="str">
            <v>Porta em laminado fenólico melamínico com acabamento liso, batente de madeira sem revestimento - 90 x 210 cm</v>
          </cell>
          <cell r="C1215" t="str">
            <v>UN</v>
          </cell>
          <cell r="D1215">
            <v>1357.67</v>
          </cell>
          <cell r="E1215">
            <v>115.31</v>
          </cell>
          <cell r="F1215">
            <v>1472.98</v>
          </cell>
          <cell r="G1215">
            <v>9</v>
          </cell>
        </row>
        <row r="1216">
          <cell r="A1216" t="str">
            <v>23.04.120</v>
          </cell>
          <cell r="B1216" t="str">
            <v>Porta em laminado fenólico melamínico com acabamento liso, batente de madeira sem revestimento - 120 x 210 cm</v>
          </cell>
          <cell r="C1216" t="str">
            <v>UN</v>
          </cell>
          <cell r="D1216">
            <v>2204.2800000000002</v>
          </cell>
          <cell r="E1216">
            <v>144.13999999999999</v>
          </cell>
          <cell r="F1216">
            <v>2348.42</v>
          </cell>
          <cell r="G1216">
            <v>9</v>
          </cell>
        </row>
        <row r="1217">
          <cell r="A1217" t="str">
            <v>23.04.130</v>
          </cell>
          <cell r="B1217" t="str">
            <v>Porta em laminado fenólico melamínico com acabamento liso, batente de madeira sem revestimento - 140 x 210 cm</v>
          </cell>
          <cell r="C1217" t="str">
            <v>UN</v>
          </cell>
          <cell r="D1217">
            <v>2337.37</v>
          </cell>
          <cell r="E1217">
            <v>144.13999999999999</v>
          </cell>
          <cell r="F1217">
            <v>2481.5100000000002</v>
          </cell>
          <cell r="G1217">
            <v>9</v>
          </cell>
        </row>
        <row r="1218">
          <cell r="A1218" t="str">
            <v>23.04.140</v>
          </cell>
          <cell r="B1218" t="str">
            <v>Porta em laminado fenólico melamínico com acabamento liso, batente de madeira sem revestimento - 220 x 210 cm</v>
          </cell>
          <cell r="C1218" t="str">
            <v>UN</v>
          </cell>
          <cell r="D1218">
            <v>4235.5</v>
          </cell>
          <cell r="E1218">
            <v>164.74</v>
          </cell>
          <cell r="F1218">
            <v>4400.24</v>
          </cell>
          <cell r="G1218">
            <v>9</v>
          </cell>
        </row>
        <row r="1219">
          <cell r="A1219" t="str">
            <v>23.04.570</v>
          </cell>
          <cell r="B1219" t="str">
            <v>Porta em laminado melamínico estrutural com acabamento texturizado, batente em alumínio com ferragens - 60 x 180 cm</v>
          </cell>
          <cell r="C1219" t="str">
            <v>UN</v>
          </cell>
          <cell r="D1219">
            <v>983.87</v>
          </cell>
          <cell r="E1219">
            <v>14.41</v>
          </cell>
          <cell r="F1219">
            <v>998.28</v>
          </cell>
          <cell r="G1219">
            <v>9</v>
          </cell>
        </row>
        <row r="1220">
          <cell r="A1220" t="str">
            <v>23.04.580</v>
          </cell>
          <cell r="B1220" t="str">
            <v>Porta em laminado fenólico melamínico com acabamento liso, batente metálico - 60 x 160 cm</v>
          </cell>
          <cell r="C1220" t="str">
            <v>UN</v>
          </cell>
          <cell r="D1220">
            <v>2086.35</v>
          </cell>
          <cell r="E1220">
            <v>111.18</v>
          </cell>
          <cell r="F1220">
            <v>2197.5300000000002</v>
          </cell>
          <cell r="G1220">
            <v>9</v>
          </cell>
        </row>
        <row r="1221">
          <cell r="A1221" t="str">
            <v>23.04.590</v>
          </cell>
          <cell r="B1221" t="str">
            <v>Porta em laminado fenólico melamínico com acabamento liso, batente metálico - 70 x 210 cm</v>
          </cell>
          <cell r="C1221" t="str">
            <v>UN</v>
          </cell>
          <cell r="D1221">
            <v>2173.52</v>
          </cell>
          <cell r="E1221">
            <v>107.06</v>
          </cell>
          <cell r="F1221">
            <v>2280.58</v>
          </cell>
          <cell r="G1221">
            <v>9</v>
          </cell>
        </row>
        <row r="1222">
          <cell r="A1222" t="str">
            <v>23.04.600</v>
          </cell>
          <cell r="B1222" t="str">
            <v>Porta em laminado fenólico melamínico com acabamento liso, batente metálico - 80 x 210 cm</v>
          </cell>
          <cell r="C1222" t="str">
            <v>UN</v>
          </cell>
          <cell r="D1222">
            <v>2327.58</v>
          </cell>
          <cell r="E1222">
            <v>107.06</v>
          </cell>
          <cell r="F1222">
            <v>2434.64</v>
          </cell>
          <cell r="G1222">
            <v>9</v>
          </cell>
        </row>
        <row r="1223">
          <cell r="A1223" t="str">
            <v>23.04.610</v>
          </cell>
          <cell r="B1223" t="str">
            <v>Porta em laminado fenólico melamínico com acabamento liso, batente metálico - 90 x 210 cm</v>
          </cell>
          <cell r="C1223" t="str">
            <v>UN</v>
          </cell>
          <cell r="D1223">
            <v>2341.0300000000002</v>
          </cell>
          <cell r="E1223">
            <v>107.06</v>
          </cell>
          <cell r="F1223">
            <v>2448.09</v>
          </cell>
          <cell r="G1223">
            <v>9</v>
          </cell>
        </row>
        <row r="1224">
          <cell r="A1224" t="str">
            <v>23.04.620</v>
          </cell>
          <cell r="B1224" t="str">
            <v>Porta em laminado fenólico melamínico com acabamento liso, batente metálico - 120 x 210 cm</v>
          </cell>
          <cell r="C1224" t="str">
            <v>UN</v>
          </cell>
          <cell r="D1224">
            <v>3139.76</v>
          </cell>
          <cell r="E1224">
            <v>140.02000000000001</v>
          </cell>
          <cell r="F1224">
            <v>3279.78</v>
          </cell>
          <cell r="G1224">
            <v>9</v>
          </cell>
        </row>
        <row r="1225">
          <cell r="A1225" t="str">
            <v>23.08</v>
          </cell>
          <cell r="B1225" t="str">
            <v>Marcenaria em geral</v>
          </cell>
          <cell r="G1225">
            <v>9</v>
          </cell>
        </row>
        <row r="1226">
          <cell r="A1226" t="str">
            <v>23.08.010</v>
          </cell>
          <cell r="B1226" t="str">
            <v>Estrado em madeira</v>
          </cell>
          <cell r="C1226" t="str">
            <v>M2</v>
          </cell>
          <cell r="D1226">
            <v>97.42</v>
          </cell>
          <cell r="E1226">
            <v>41.18</v>
          </cell>
          <cell r="F1226">
            <v>138.6</v>
          </cell>
          <cell r="G1226">
            <v>9</v>
          </cell>
        </row>
        <row r="1227">
          <cell r="A1227" t="str">
            <v>23.08.020</v>
          </cell>
          <cell r="B1227" t="str">
            <v>Faixa/batedor de proteção em madeira aparelhada natural de 10 x 2,5 cm</v>
          </cell>
          <cell r="C1227" t="str">
            <v>M</v>
          </cell>
          <cell r="D1227">
            <v>7.9</v>
          </cell>
          <cell r="E1227">
            <v>8.23</v>
          </cell>
          <cell r="F1227">
            <v>16.13</v>
          </cell>
          <cell r="G1227">
            <v>5</v>
          </cell>
        </row>
        <row r="1228">
          <cell r="A1228" t="str">
            <v>23.08.030</v>
          </cell>
          <cell r="B1228" t="str">
            <v>Faixa/batedor de proteção em madeira de 20 x 5 cm, com acabamento em laminado fenólico melamínico</v>
          </cell>
          <cell r="C1228" t="str">
            <v>M</v>
          </cell>
          <cell r="D1228">
            <v>97.65</v>
          </cell>
          <cell r="E1228">
            <v>82.36</v>
          </cell>
          <cell r="F1228">
            <v>180.01</v>
          </cell>
          <cell r="G1228">
            <v>9</v>
          </cell>
        </row>
        <row r="1229">
          <cell r="A1229" t="str">
            <v>23.08.040</v>
          </cell>
          <cell r="B1229" t="str">
            <v>Armário/gabinete embutido em MDF sob medida, revestido em laminado melamínico, com portas e prateleiras</v>
          </cell>
          <cell r="C1229" t="str">
            <v>M2</v>
          </cell>
          <cell r="D1229">
            <v>2290.65</v>
          </cell>
          <cell r="F1229">
            <v>2290.65</v>
          </cell>
          <cell r="G1229">
            <v>9</v>
          </cell>
        </row>
        <row r="1230">
          <cell r="A1230" t="str">
            <v>23.08.060</v>
          </cell>
          <cell r="B1230" t="str">
            <v>Tampo sob medida em compensado, revestido na face superior em laminado fenólico melamínico</v>
          </cell>
          <cell r="C1230" t="str">
            <v>M2</v>
          </cell>
          <cell r="D1230">
            <v>810.08</v>
          </cell>
          <cell r="F1230">
            <v>810.08</v>
          </cell>
          <cell r="G1230">
            <v>9</v>
          </cell>
        </row>
        <row r="1231">
          <cell r="A1231" t="str">
            <v>23.08.080</v>
          </cell>
          <cell r="B1231" t="str">
            <v>Prateleira sob medida em compensado, revestida nas duas faces em laminado fenólico melamínico</v>
          </cell>
          <cell r="C1231" t="str">
            <v>M2</v>
          </cell>
          <cell r="D1231">
            <v>634.20000000000005</v>
          </cell>
          <cell r="E1231">
            <v>16.47</v>
          </cell>
          <cell r="F1231">
            <v>650.66999999999996</v>
          </cell>
          <cell r="G1231">
            <v>9</v>
          </cell>
        </row>
        <row r="1232">
          <cell r="A1232" t="str">
            <v>23.08.100</v>
          </cell>
          <cell r="B1232" t="str">
            <v>Armário tipo prateleira com subdivisão em compensado, revestido totalmente em laminado fenólico melamínico</v>
          </cell>
          <cell r="C1232" t="str">
            <v>M2</v>
          </cell>
          <cell r="D1232">
            <v>2029.61</v>
          </cell>
          <cell r="F1232">
            <v>2029.61</v>
          </cell>
          <cell r="G1232">
            <v>9</v>
          </cell>
        </row>
        <row r="1233">
          <cell r="A1233" t="str">
            <v>23.08.110</v>
          </cell>
          <cell r="B1233" t="str">
            <v>Painel em compensado naval, espessura de 25 mm</v>
          </cell>
          <cell r="C1233" t="str">
            <v>M2</v>
          </cell>
          <cell r="D1233">
            <v>184.59</v>
          </cell>
          <cell r="E1233">
            <v>41.18</v>
          </cell>
          <cell r="F1233">
            <v>225.77</v>
          </cell>
          <cell r="G1233">
            <v>9</v>
          </cell>
        </row>
        <row r="1234">
          <cell r="A1234" t="str">
            <v>23.08.160</v>
          </cell>
          <cell r="B1234" t="str">
            <v>Porta lisa com balcão, batente de madeira, completa - 80 x 210 cm</v>
          </cell>
          <cell r="C1234" t="str">
            <v>CJ</v>
          </cell>
          <cell r="D1234">
            <v>1130.96</v>
          </cell>
          <cell r="E1234">
            <v>177.07</v>
          </cell>
          <cell r="F1234">
            <v>1308.03</v>
          </cell>
          <cell r="G1234">
            <v>9</v>
          </cell>
        </row>
        <row r="1235">
          <cell r="A1235" t="str">
            <v>23.08.170</v>
          </cell>
          <cell r="B1235" t="str">
            <v>Lousa em laminado melamínico, branco - linha comercial</v>
          </cell>
          <cell r="C1235" t="str">
            <v>M2</v>
          </cell>
          <cell r="D1235">
            <v>250.98</v>
          </cell>
          <cell r="E1235">
            <v>8.07</v>
          </cell>
          <cell r="F1235">
            <v>259.05</v>
          </cell>
          <cell r="G1235">
            <v>9</v>
          </cell>
        </row>
        <row r="1236">
          <cell r="A1236" t="str">
            <v>23.08.210</v>
          </cell>
          <cell r="B1236" t="str">
            <v>Armário sob medida em compensado de madeira totalmente revestido em folheado de madeira, completo</v>
          </cell>
          <cell r="C1236" t="str">
            <v>M2</v>
          </cell>
          <cell r="D1236">
            <v>2069.5100000000002</v>
          </cell>
          <cell r="F1236">
            <v>2069.5100000000002</v>
          </cell>
          <cell r="G1236">
            <v>9</v>
          </cell>
        </row>
        <row r="1237">
          <cell r="A1237" t="str">
            <v>23.08.220</v>
          </cell>
          <cell r="B1237" t="str">
            <v>Armário sob medida em compensado de madeira totalmente revestido em laminado melamínico texturizado, completo</v>
          </cell>
          <cell r="C1237" t="str">
            <v>M2</v>
          </cell>
          <cell r="D1237">
            <v>1817.6</v>
          </cell>
          <cell r="F1237">
            <v>1817.6</v>
          </cell>
          <cell r="G1237">
            <v>9</v>
          </cell>
        </row>
        <row r="1238">
          <cell r="A1238" t="str">
            <v>23.08.242</v>
          </cell>
          <cell r="B1238" t="str">
            <v>Porta lisa de correr suspensa em madeira com batente</v>
          </cell>
          <cell r="C1238" t="str">
            <v>M2</v>
          </cell>
          <cell r="D1238">
            <v>470.04</v>
          </cell>
          <cell r="E1238">
            <v>33.92</v>
          </cell>
          <cell r="F1238">
            <v>503.96</v>
          </cell>
          <cell r="G1238">
            <v>9</v>
          </cell>
        </row>
        <row r="1239">
          <cell r="A1239" t="str">
            <v>23.08.244</v>
          </cell>
          <cell r="B1239" t="str">
            <v>Porta articulada em MDF revestida com laminado melamínico, batente em alumínio - completa</v>
          </cell>
          <cell r="C1239" t="str">
            <v>M2</v>
          </cell>
          <cell r="D1239">
            <v>752.51</v>
          </cell>
          <cell r="E1239">
            <v>164.72</v>
          </cell>
          <cell r="F1239">
            <v>917.23</v>
          </cell>
          <cell r="G1239">
            <v>9</v>
          </cell>
        </row>
        <row r="1240">
          <cell r="A1240" t="str">
            <v>23.08.320</v>
          </cell>
          <cell r="B1240" t="str">
            <v>Porta acústica de madeira</v>
          </cell>
          <cell r="C1240" t="str">
            <v>M2</v>
          </cell>
          <cell r="D1240">
            <v>461.24</v>
          </cell>
          <cell r="E1240">
            <v>82.12</v>
          </cell>
          <cell r="F1240">
            <v>543.36</v>
          </cell>
          <cell r="G1240">
            <v>9</v>
          </cell>
        </row>
        <row r="1241">
          <cell r="A1241" t="str">
            <v>23.08.380</v>
          </cell>
          <cell r="B1241" t="str">
            <v>Faixa/batedor de proteção em madeira de 290 x 15 mm, com acabamento em laminado fenólico melamínico</v>
          </cell>
          <cell r="C1241" t="str">
            <v>M</v>
          </cell>
          <cell r="D1241">
            <v>240.93</v>
          </cell>
          <cell r="E1241">
            <v>8.23</v>
          </cell>
          <cell r="F1241">
            <v>249.16</v>
          </cell>
          <cell r="G1241">
            <v>9</v>
          </cell>
        </row>
        <row r="1242">
          <cell r="A1242" t="str">
            <v>23.09</v>
          </cell>
          <cell r="B1242" t="str">
            <v>Porta lisa comum montada com batente</v>
          </cell>
          <cell r="G1242">
            <v>9</v>
          </cell>
        </row>
        <row r="1243">
          <cell r="A1243" t="str">
            <v>23.09.010</v>
          </cell>
          <cell r="B1243" t="str">
            <v>Acréscimo de bandeira - porta lisa comum com batente de madeira</v>
          </cell>
          <cell r="C1243" t="str">
            <v>M2</v>
          </cell>
          <cell r="D1243">
            <v>238.59</v>
          </cell>
          <cell r="E1243">
            <v>56.83</v>
          </cell>
          <cell r="F1243">
            <v>295.42</v>
          </cell>
          <cell r="G1243">
            <v>9</v>
          </cell>
        </row>
        <row r="1244">
          <cell r="A1244" t="str">
            <v>23.09.020</v>
          </cell>
          <cell r="B1244" t="str">
            <v>Porta lisa com batente madeira - 60 x 210 cm</v>
          </cell>
          <cell r="C1244" t="str">
            <v>UN</v>
          </cell>
          <cell r="D1244">
            <v>474.19</v>
          </cell>
          <cell r="E1244">
            <v>115.31</v>
          </cell>
          <cell r="F1244">
            <v>589.5</v>
          </cell>
          <cell r="G1244">
            <v>5</v>
          </cell>
        </row>
        <row r="1245">
          <cell r="A1245" t="str">
            <v>23.09.030</v>
          </cell>
          <cell r="B1245" t="str">
            <v>Porta lisa com batente madeira - 70 x 210 cm</v>
          </cell>
          <cell r="C1245" t="str">
            <v>UN</v>
          </cell>
          <cell r="D1245">
            <v>483.43</v>
          </cell>
          <cell r="E1245">
            <v>115.31</v>
          </cell>
          <cell r="F1245">
            <v>598.74</v>
          </cell>
          <cell r="G1245">
            <v>9</v>
          </cell>
        </row>
        <row r="1246">
          <cell r="A1246" t="str">
            <v>23.09.040</v>
          </cell>
          <cell r="B1246" t="str">
            <v>Porta lisa com batente madeira - 80 x 210 cm</v>
          </cell>
          <cell r="C1246" t="str">
            <v>UN</v>
          </cell>
          <cell r="D1246">
            <v>488.72</v>
          </cell>
          <cell r="E1246">
            <v>115.31</v>
          </cell>
          <cell r="F1246">
            <v>604.03</v>
          </cell>
          <cell r="G1246">
            <v>9</v>
          </cell>
        </row>
        <row r="1247">
          <cell r="A1247" t="str">
            <v>23.09.050</v>
          </cell>
          <cell r="B1247" t="str">
            <v>Porta lisa com batente madeira - 90 x 210 cm</v>
          </cell>
          <cell r="C1247" t="str">
            <v>UN</v>
          </cell>
          <cell r="D1247">
            <v>507.5</v>
          </cell>
          <cell r="E1247">
            <v>115.31</v>
          </cell>
          <cell r="F1247">
            <v>622.80999999999995</v>
          </cell>
          <cell r="G1247">
            <v>9</v>
          </cell>
        </row>
        <row r="1248">
          <cell r="A1248" t="str">
            <v>23.09.052</v>
          </cell>
          <cell r="B1248" t="str">
            <v>Porta lisa com batente madeira - 110 x 210 cm</v>
          </cell>
          <cell r="C1248" t="str">
            <v>UN</v>
          </cell>
          <cell r="D1248">
            <v>662.03</v>
          </cell>
          <cell r="E1248">
            <v>115.31</v>
          </cell>
          <cell r="F1248">
            <v>777.34</v>
          </cell>
          <cell r="G1248">
            <v>9</v>
          </cell>
        </row>
        <row r="1249">
          <cell r="A1249" t="str">
            <v>23.09.060</v>
          </cell>
          <cell r="B1249" t="str">
            <v>Porta lisa com batente madeira - 120 x 210 cm</v>
          </cell>
          <cell r="C1249" t="str">
            <v>UN</v>
          </cell>
          <cell r="D1249">
            <v>805.62</v>
          </cell>
          <cell r="E1249">
            <v>144.13999999999999</v>
          </cell>
          <cell r="F1249">
            <v>949.76</v>
          </cell>
          <cell r="G1249">
            <v>9</v>
          </cell>
        </row>
        <row r="1250">
          <cell r="A1250" t="str">
            <v>23.09.100</v>
          </cell>
          <cell r="B1250" t="str">
            <v>Porta lisa com batente madeira - 160 x 210 cm</v>
          </cell>
          <cell r="C1250" t="str">
            <v>UN</v>
          </cell>
          <cell r="D1250">
            <v>864.4</v>
          </cell>
          <cell r="E1250">
            <v>166.78</v>
          </cell>
          <cell r="F1250">
            <v>1031.18</v>
          </cell>
          <cell r="G1250">
            <v>9</v>
          </cell>
        </row>
        <row r="1251">
          <cell r="A1251" t="str">
            <v>23.09.420</v>
          </cell>
          <cell r="B1251" t="str">
            <v>Porta lisa com batente em alumínio, largura 60 cm, altura de 105 a 200 cm</v>
          </cell>
          <cell r="C1251" t="str">
            <v>UN</v>
          </cell>
          <cell r="D1251">
            <v>308.95999999999998</v>
          </cell>
          <cell r="E1251">
            <v>57.65</v>
          </cell>
          <cell r="F1251">
            <v>366.61</v>
          </cell>
          <cell r="G1251">
            <v>9</v>
          </cell>
        </row>
        <row r="1252">
          <cell r="A1252" t="str">
            <v>23.09.430</v>
          </cell>
          <cell r="B1252" t="str">
            <v>Porta lisa com batente em alumínio, largura 80 cm, altura de 105 a 200 cm</v>
          </cell>
          <cell r="C1252" t="str">
            <v>UN</v>
          </cell>
          <cell r="D1252">
            <v>323.49</v>
          </cell>
          <cell r="E1252">
            <v>57.65</v>
          </cell>
          <cell r="F1252">
            <v>381.14</v>
          </cell>
          <cell r="G1252">
            <v>9</v>
          </cell>
        </row>
        <row r="1253">
          <cell r="A1253" t="str">
            <v>23.09.440</v>
          </cell>
          <cell r="B1253" t="str">
            <v>Porta lisa com batente em alumínio, largura 90 cm, altura de 105 a 200 cm</v>
          </cell>
          <cell r="C1253" t="str">
            <v>UN</v>
          </cell>
          <cell r="D1253">
            <v>342.27</v>
          </cell>
          <cell r="E1253">
            <v>57.65</v>
          </cell>
          <cell r="F1253">
            <v>399.92</v>
          </cell>
          <cell r="G1253">
            <v>9</v>
          </cell>
        </row>
        <row r="1254">
          <cell r="A1254" t="str">
            <v>23.09.520</v>
          </cell>
          <cell r="B1254" t="str">
            <v>Porta lisa com batente metálico - 60 x 160 cm</v>
          </cell>
          <cell r="C1254" t="str">
            <v>UN</v>
          </cell>
          <cell r="D1254">
            <v>979.67</v>
          </cell>
          <cell r="E1254">
            <v>57.65</v>
          </cell>
          <cell r="F1254">
            <v>1037.32</v>
          </cell>
          <cell r="G1254">
            <v>9</v>
          </cell>
        </row>
        <row r="1255">
          <cell r="A1255" t="str">
            <v>23.09.530</v>
          </cell>
          <cell r="B1255" t="str">
            <v>Porta lisa com batente metálico - 80 x 160 cm</v>
          </cell>
          <cell r="C1255" t="str">
            <v>UN</v>
          </cell>
          <cell r="D1255">
            <v>994.2</v>
          </cell>
          <cell r="E1255">
            <v>57.65</v>
          </cell>
          <cell r="F1255">
            <v>1051.8499999999999</v>
          </cell>
          <cell r="G1255">
            <v>9</v>
          </cell>
        </row>
        <row r="1256">
          <cell r="A1256" t="str">
            <v>23.09.540</v>
          </cell>
          <cell r="B1256" t="str">
            <v>Porta lisa com batente metálico - 70 x 210 cm</v>
          </cell>
          <cell r="C1256" t="str">
            <v>UN</v>
          </cell>
          <cell r="D1256">
            <v>1418.98</v>
          </cell>
          <cell r="E1256">
            <v>107.06</v>
          </cell>
          <cell r="F1256">
            <v>1526.04</v>
          </cell>
          <cell r="G1256">
            <v>9</v>
          </cell>
        </row>
        <row r="1257">
          <cell r="A1257" t="str">
            <v>23.09.550</v>
          </cell>
          <cell r="B1257" t="str">
            <v>Porta lisa com batente metálico - 80 x 210 cm</v>
          </cell>
          <cell r="C1257" t="str">
            <v>UN</v>
          </cell>
          <cell r="D1257">
            <v>1448.18</v>
          </cell>
          <cell r="E1257">
            <v>107.06</v>
          </cell>
          <cell r="F1257">
            <v>1555.24</v>
          </cell>
          <cell r="G1257">
            <v>9</v>
          </cell>
        </row>
        <row r="1258">
          <cell r="A1258" t="str">
            <v>23.09.560</v>
          </cell>
          <cell r="B1258" t="str">
            <v>Porta lisa com batente metálico - 90 x 210 cm</v>
          </cell>
          <cell r="C1258" t="str">
            <v>UN</v>
          </cell>
          <cell r="D1258">
            <v>1490.86</v>
          </cell>
          <cell r="E1258">
            <v>107.06</v>
          </cell>
          <cell r="F1258">
            <v>1597.92</v>
          </cell>
          <cell r="G1258">
            <v>9</v>
          </cell>
        </row>
        <row r="1259">
          <cell r="A1259" t="str">
            <v>23.09.570</v>
          </cell>
          <cell r="B1259" t="str">
            <v>Porta lisa com batente metálico - 120 x 210 cm</v>
          </cell>
          <cell r="C1259" t="str">
            <v>UN</v>
          </cell>
          <cell r="D1259">
            <v>1741.1</v>
          </cell>
          <cell r="E1259">
            <v>140.02000000000001</v>
          </cell>
          <cell r="F1259">
            <v>1881.12</v>
          </cell>
          <cell r="G1259">
            <v>9</v>
          </cell>
        </row>
        <row r="1260">
          <cell r="A1260" t="str">
            <v>23.09.590</v>
          </cell>
          <cell r="B1260" t="str">
            <v>Porta lisa com batente metálico - 160 x 210 cm</v>
          </cell>
          <cell r="C1260" t="str">
            <v>UN</v>
          </cell>
          <cell r="D1260">
            <v>1865.78</v>
          </cell>
          <cell r="E1260">
            <v>140.02000000000001</v>
          </cell>
          <cell r="F1260">
            <v>2005.8</v>
          </cell>
          <cell r="G1260">
            <v>9</v>
          </cell>
        </row>
        <row r="1261">
          <cell r="A1261" t="str">
            <v>23.09.600</v>
          </cell>
          <cell r="B1261" t="str">
            <v>Porta lisa com batente metálico - 60 x 180 cm</v>
          </cell>
          <cell r="C1261" t="str">
            <v>UN</v>
          </cell>
          <cell r="D1261">
            <v>1171.8699999999999</v>
          </cell>
          <cell r="E1261">
            <v>57.65</v>
          </cell>
          <cell r="F1261">
            <v>1229.52</v>
          </cell>
          <cell r="G1261">
            <v>9</v>
          </cell>
        </row>
        <row r="1262">
          <cell r="A1262" t="str">
            <v>23.09.610</v>
          </cell>
          <cell r="B1262" t="str">
            <v>Porta lisa com batente metálico - 60 x 210 cm</v>
          </cell>
          <cell r="C1262" t="str">
            <v>UN</v>
          </cell>
          <cell r="D1262">
            <v>1385.84</v>
          </cell>
          <cell r="E1262">
            <v>57.65</v>
          </cell>
          <cell r="F1262">
            <v>1443.49</v>
          </cell>
          <cell r="G1262">
            <v>9</v>
          </cell>
        </row>
        <row r="1263">
          <cell r="A1263" t="str">
            <v>23.09.630</v>
          </cell>
          <cell r="B1263" t="str">
            <v>Porta lisa com batente madeira, 2 folhas - 140 x 210 cm</v>
          </cell>
          <cell r="C1263" t="str">
            <v>UN</v>
          </cell>
          <cell r="D1263">
            <v>743.77</v>
          </cell>
          <cell r="E1263">
            <v>144.13999999999999</v>
          </cell>
          <cell r="F1263">
            <v>887.91</v>
          </cell>
          <cell r="G1263">
            <v>9</v>
          </cell>
        </row>
        <row r="1264">
          <cell r="A1264" t="str">
            <v>23.11</v>
          </cell>
          <cell r="B1264" t="str">
            <v>Porta lisa para acabamento em verniz montada com batente</v>
          </cell>
          <cell r="G1264">
            <v>9</v>
          </cell>
        </row>
        <row r="1265">
          <cell r="A1265" t="str">
            <v>23.11.010</v>
          </cell>
          <cell r="B1265" t="str">
            <v>Acréscimo de bandeira - porta lisa para acabamento em verniz, com batente de madeira</v>
          </cell>
          <cell r="C1265" t="str">
            <v>M2</v>
          </cell>
          <cell r="D1265">
            <v>252.11</v>
          </cell>
          <cell r="E1265">
            <v>56.83</v>
          </cell>
          <cell r="F1265">
            <v>308.94</v>
          </cell>
          <cell r="G1265">
            <v>9</v>
          </cell>
        </row>
        <row r="1266">
          <cell r="A1266" t="str">
            <v>23.11.030</v>
          </cell>
          <cell r="B1266" t="str">
            <v>Porta lisa para acabamento em verniz, com batente de madeira - 70 x 210 cm</v>
          </cell>
          <cell r="C1266" t="str">
            <v>UN</v>
          </cell>
          <cell r="D1266">
            <v>493.57</v>
          </cell>
          <cell r="E1266">
            <v>115.31</v>
          </cell>
          <cell r="F1266">
            <v>608.88</v>
          </cell>
          <cell r="G1266">
            <v>5</v>
          </cell>
        </row>
        <row r="1267">
          <cell r="A1267" t="str">
            <v>23.11.040</v>
          </cell>
          <cell r="B1267" t="str">
            <v>Porta lisa para acabamento em verniz, com batente de madeira - 80 x 210 cm</v>
          </cell>
          <cell r="C1267" t="str">
            <v>UN</v>
          </cell>
          <cell r="D1267">
            <v>495.62</v>
          </cell>
          <cell r="E1267">
            <v>115.31</v>
          </cell>
          <cell r="F1267">
            <v>610.92999999999995</v>
          </cell>
          <cell r="G1267">
            <v>9</v>
          </cell>
        </row>
        <row r="1268">
          <cell r="A1268" t="str">
            <v>23.11.050</v>
          </cell>
          <cell r="B1268" t="str">
            <v>Porta lisa para acabamento em verniz, com batente de madeira - 90 x 210 cm</v>
          </cell>
          <cell r="C1268" t="str">
            <v>UN</v>
          </cell>
          <cell r="D1268">
            <v>530.22</v>
          </cell>
          <cell r="E1268">
            <v>115.31</v>
          </cell>
          <cell r="F1268">
            <v>645.53</v>
          </cell>
          <cell r="G1268">
            <v>9</v>
          </cell>
        </row>
        <row r="1269">
          <cell r="A1269" t="str">
            <v>23.12</v>
          </cell>
          <cell r="B1269" t="str">
            <v>Porta comum completa - uso coletivo (padrao dimensional medio)</v>
          </cell>
          <cell r="G1269">
            <v>9</v>
          </cell>
        </row>
        <row r="1270">
          <cell r="A1270" t="str">
            <v>23.12.001</v>
          </cell>
          <cell r="B1270" t="str">
            <v>Porta lisa de madeira, interna "PIM", para acabamento em pintura, padrão dimensional médio, com ferragens, completo - 80 x 210 cm</v>
          </cell>
          <cell r="C1270" t="str">
            <v>UN</v>
          </cell>
          <cell r="D1270">
            <v>606.01</v>
          </cell>
          <cell r="F1270">
            <v>606.01</v>
          </cell>
          <cell r="G1270">
            <v>9</v>
          </cell>
        </row>
        <row r="1271">
          <cell r="A1271" t="str">
            <v>23.13</v>
          </cell>
          <cell r="B1271" t="str">
            <v>Porta comum completa - uso publico (padrao dimensional medio/pesado)</v>
          </cell>
          <cell r="G1271">
            <v>5</v>
          </cell>
        </row>
        <row r="1272">
          <cell r="A1272" t="str">
            <v>23.13.001</v>
          </cell>
          <cell r="B1272" t="str">
            <v>Porta lisa de madeira, interna "PIM", para acabamento em pintura, padrão dimensional médio/pesado, com ferragens, completo - 80 x 210 cm</v>
          </cell>
          <cell r="C1272" t="str">
            <v>UN</v>
          </cell>
          <cell r="D1272">
            <v>606.01</v>
          </cell>
          <cell r="F1272">
            <v>606.01</v>
          </cell>
          <cell r="G1272">
            <v>9</v>
          </cell>
        </row>
        <row r="1273">
          <cell r="A1273" t="str">
            <v>23.13.002</v>
          </cell>
          <cell r="B1273" t="str">
            <v>Porta lisa de madeira, interna "PIM", para acabamento em pintura, padrão dimensional médio/pesado, com ferragens, completo - 90 x 210 cm</v>
          </cell>
          <cell r="C1273" t="str">
            <v>UN</v>
          </cell>
          <cell r="D1273">
            <v>623.04</v>
          </cell>
          <cell r="F1273">
            <v>623.04</v>
          </cell>
          <cell r="G1273">
            <v>5</v>
          </cell>
        </row>
        <row r="1274">
          <cell r="A1274" t="str">
            <v>23.13.020</v>
          </cell>
          <cell r="B1274" t="str">
            <v>Porta lisa de madeira, interna, resistente a umidade "PIM RU", para acabamento em pintura, padrão dimensional médio/pesado, com ferragens, completo - 80 x 210 cm</v>
          </cell>
          <cell r="C1274" t="str">
            <v>UN</v>
          </cell>
          <cell r="D1274">
            <v>606.01</v>
          </cell>
          <cell r="F1274">
            <v>606.01</v>
          </cell>
          <cell r="G1274">
            <v>9</v>
          </cell>
        </row>
        <row r="1275">
          <cell r="A1275" t="str">
            <v>23.13.040</v>
          </cell>
          <cell r="B1275" t="str">
            <v>Porta lisa de madeira, interna, resistente a umidade "PIM RU", para acabamento revestido ou em pintura, para divisória sanitária, padrão dimensional médio/pesado, com ferragens, completo - 80 x 190 cm</v>
          </cell>
          <cell r="C1275" t="str">
            <v>UN</v>
          </cell>
          <cell r="D1275">
            <v>752.82</v>
          </cell>
          <cell r="F1275">
            <v>752.82</v>
          </cell>
          <cell r="G1275">
            <v>9</v>
          </cell>
        </row>
        <row r="1276">
          <cell r="A1276" t="str">
            <v>23.13.052</v>
          </cell>
          <cell r="B1276" t="str">
            <v>Porta lisa de madeira, interna, resistente a umidade "PIM RU", para acabamento em pintura, tipo acessível, padrão dimensional médio/pesado, com ferragens, completo - 90 x 210 cm</v>
          </cell>
          <cell r="C1276" t="str">
            <v>UN</v>
          </cell>
          <cell r="D1276">
            <v>788.97</v>
          </cell>
          <cell r="F1276">
            <v>788.97</v>
          </cell>
          <cell r="G1276">
            <v>9</v>
          </cell>
        </row>
        <row r="1277">
          <cell r="A1277" t="str">
            <v>23.13.064</v>
          </cell>
          <cell r="B1277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C1277" t="str">
            <v>UN</v>
          </cell>
          <cell r="D1277">
            <v>881.88</v>
          </cell>
          <cell r="F1277">
            <v>881.88</v>
          </cell>
          <cell r="G1277">
            <v>9</v>
          </cell>
        </row>
        <row r="1278">
          <cell r="A1278" t="str">
            <v>23.20</v>
          </cell>
          <cell r="B1278" t="str">
            <v>Reparos, conservacoes e complementos - GRUPO 23</v>
          </cell>
          <cell r="G1278">
            <v>9</v>
          </cell>
        </row>
        <row r="1279">
          <cell r="A1279" t="str">
            <v>23.20.020</v>
          </cell>
          <cell r="B1279" t="str">
            <v>Recolocação de batentes de madeira</v>
          </cell>
          <cell r="C1279" t="str">
            <v>UN</v>
          </cell>
          <cell r="E1279">
            <v>53.53</v>
          </cell>
          <cell r="F1279">
            <v>53.53</v>
          </cell>
          <cell r="G1279">
            <v>9</v>
          </cell>
        </row>
        <row r="1280">
          <cell r="A1280" t="str">
            <v>23.20.040</v>
          </cell>
          <cell r="B1280" t="str">
            <v>Recolocação de folhas de porta ou janela</v>
          </cell>
          <cell r="C1280" t="str">
            <v>UN</v>
          </cell>
          <cell r="E1280">
            <v>65.89</v>
          </cell>
          <cell r="F1280">
            <v>65.89</v>
          </cell>
          <cell r="G1280">
            <v>5</v>
          </cell>
        </row>
        <row r="1281">
          <cell r="A1281" t="str">
            <v>23.20.060</v>
          </cell>
          <cell r="B1281" t="str">
            <v>Recolocação de guarnição ou molduras</v>
          </cell>
          <cell r="C1281" t="str">
            <v>M</v>
          </cell>
          <cell r="E1281">
            <v>2.06</v>
          </cell>
          <cell r="F1281">
            <v>2.06</v>
          </cell>
          <cell r="G1281">
            <v>9</v>
          </cell>
        </row>
        <row r="1282">
          <cell r="A1282" t="str">
            <v>23.20.100</v>
          </cell>
          <cell r="B1282" t="str">
            <v>Batente de madeira para porta</v>
          </cell>
          <cell r="C1282" t="str">
            <v>M</v>
          </cell>
          <cell r="D1282">
            <v>40.93</v>
          </cell>
          <cell r="E1282">
            <v>12.35</v>
          </cell>
          <cell r="F1282">
            <v>53.28</v>
          </cell>
          <cell r="G1282">
            <v>9</v>
          </cell>
        </row>
        <row r="1283">
          <cell r="A1283" t="str">
            <v>23.20.110</v>
          </cell>
          <cell r="B1283" t="str">
            <v>Visor fixo e requadro de madeira para porta, para receber vidro</v>
          </cell>
          <cell r="C1283" t="str">
            <v>M2</v>
          </cell>
          <cell r="D1283">
            <v>1501.41</v>
          </cell>
          <cell r="E1283">
            <v>164.72</v>
          </cell>
          <cell r="F1283">
            <v>1666.13</v>
          </cell>
          <cell r="G1283">
            <v>9</v>
          </cell>
        </row>
        <row r="1284">
          <cell r="A1284" t="str">
            <v>23.20.120</v>
          </cell>
          <cell r="B1284" t="str">
            <v>Guarnição de madeira</v>
          </cell>
          <cell r="C1284" t="str">
            <v>M</v>
          </cell>
          <cell r="D1284">
            <v>6.69</v>
          </cell>
          <cell r="E1284">
            <v>2.06</v>
          </cell>
          <cell r="F1284">
            <v>8.75</v>
          </cell>
          <cell r="G1284">
            <v>9</v>
          </cell>
        </row>
        <row r="1285">
          <cell r="A1285" t="str">
            <v>23.20.140</v>
          </cell>
          <cell r="B1285" t="str">
            <v>Acréscimo de visor completo em porta de madeira</v>
          </cell>
          <cell r="C1285" t="str">
            <v>UN</v>
          </cell>
          <cell r="D1285">
            <v>293.97000000000003</v>
          </cell>
          <cell r="F1285">
            <v>293.97000000000003</v>
          </cell>
          <cell r="G1285">
            <v>9</v>
          </cell>
        </row>
        <row r="1286">
          <cell r="A1286" t="str">
            <v>23.20.160</v>
          </cell>
          <cell r="B1286" t="str">
            <v>Folha de porta veneziana maciça, sob medida</v>
          </cell>
          <cell r="C1286" t="str">
            <v>M2</v>
          </cell>
          <cell r="D1286">
            <v>1090.4100000000001</v>
          </cell>
          <cell r="E1286">
            <v>20.6</v>
          </cell>
          <cell r="F1286">
            <v>1111.01</v>
          </cell>
          <cell r="G1286">
            <v>9</v>
          </cell>
        </row>
        <row r="1287">
          <cell r="A1287" t="str">
            <v>23.20.170</v>
          </cell>
          <cell r="B1287" t="str">
            <v>Folha de porta lisa folheada com madeira, sob medida</v>
          </cell>
          <cell r="C1287" t="str">
            <v>M2</v>
          </cell>
          <cell r="D1287">
            <v>121.64</v>
          </cell>
          <cell r="E1287">
            <v>20.6</v>
          </cell>
          <cell r="F1287">
            <v>142.24</v>
          </cell>
          <cell r="G1287">
            <v>9</v>
          </cell>
        </row>
        <row r="1288">
          <cell r="A1288" t="str">
            <v>23.20.180</v>
          </cell>
          <cell r="B1288" t="str">
            <v>Folha de porta em madeira para receber vidro, sob medida</v>
          </cell>
          <cell r="C1288" t="str">
            <v>M2</v>
          </cell>
          <cell r="D1288">
            <v>446.23</v>
          </cell>
          <cell r="E1288">
            <v>20.6</v>
          </cell>
          <cell r="F1288">
            <v>466.83</v>
          </cell>
          <cell r="G1288">
            <v>9</v>
          </cell>
        </row>
        <row r="1289">
          <cell r="A1289" t="str">
            <v>23.20.310</v>
          </cell>
          <cell r="B1289" t="str">
            <v>Folha de porta lisa comum - 60 x 210 cm</v>
          </cell>
          <cell r="C1289" t="str">
            <v>UN</v>
          </cell>
          <cell r="D1289">
            <v>211.83</v>
          </cell>
          <cell r="E1289">
            <v>61.78</v>
          </cell>
          <cell r="F1289">
            <v>273.61</v>
          </cell>
          <cell r="G1289">
            <v>9</v>
          </cell>
        </row>
        <row r="1290">
          <cell r="A1290" t="str">
            <v>23.20.320</v>
          </cell>
          <cell r="B1290" t="str">
            <v>Folha de porta lisa comum - 70 x 210 cm</v>
          </cell>
          <cell r="C1290" t="str">
            <v>UN</v>
          </cell>
          <cell r="D1290">
            <v>221.07</v>
          </cell>
          <cell r="E1290">
            <v>61.78</v>
          </cell>
          <cell r="F1290">
            <v>282.85000000000002</v>
          </cell>
          <cell r="G1290">
            <v>9</v>
          </cell>
        </row>
        <row r="1291">
          <cell r="A1291" t="str">
            <v>23.20.330</v>
          </cell>
          <cell r="B1291" t="str">
            <v>Folha de porta lisa comum - 80 x 210 cm</v>
          </cell>
          <cell r="C1291" t="str">
            <v>UN</v>
          </cell>
          <cell r="D1291">
            <v>226.36</v>
          </cell>
          <cell r="E1291">
            <v>61.78</v>
          </cell>
          <cell r="F1291">
            <v>288.14</v>
          </cell>
          <cell r="G1291">
            <v>9</v>
          </cell>
        </row>
        <row r="1292">
          <cell r="A1292" t="str">
            <v>23.20.340</v>
          </cell>
          <cell r="B1292" t="str">
            <v>Folha de porta lisa comum - 90 x 210 cm</v>
          </cell>
          <cell r="C1292" t="str">
            <v>UN</v>
          </cell>
          <cell r="D1292">
            <v>245.14</v>
          </cell>
          <cell r="E1292">
            <v>61.78</v>
          </cell>
          <cell r="F1292">
            <v>306.92</v>
          </cell>
          <cell r="G1292">
            <v>9</v>
          </cell>
        </row>
        <row r="1293">
          <cell r="A1293" t="str">
            <v>23.20.450</v>
          </cell>
          <cell r="B1293" t="str">
            <v>Folha de porta em laminado fenólico melamínico com acabamento liso - 70 x 210 cm</v>
          </cell>
          <cell r="C1293" t="str">
            <v>UN</v>
          </cell>
          <cell r="D1293">
            <v>975.61</v>
          </cell>
          <cell r="E1293">
            <v>61.78</v>
          </cell>
          <cell r="F1293">
            <v>1037.3900000000001</v>
          </cell>
          <cell r="G1293">
            <v>9</v>
          </cell>
        </row>
        <row r="1294">
          <cell r="A1294" t="str">
            <v>23.20.460</v>
          </cell>
          <cell r="B1294" t="str">
            <v>Folha de porta em laminado fenólico melamínico com acabamento liso - 90 x 210 cm</v>
          </cell>
          <cell r="C1294" t="str">
            <v>UN</v>
          </cell>
          <cell r="D1294">
            <v>1095.31</v>
          </cell>
          <cell r="E1294">
            <v>61.78</v>
          </cell>
          <cell r="F1294">
            <v>1157.0899999999999</v>
          </cell>
          <cell r="G1294">
            <v>9</v>
          </cell>
        </row>
        <row r="1295">
          <cell r="A1295" t="str">
            <v>23.20.550</v>
          </cell>
          <cell r="B1295" t="str">
            <v>Folha de porta em laminado fenólico melamínico com acabamento liso - 80 x 210 cm</v>
          </cell>
          <cell r="C1295" t="str">
            <v>UN</v>
          </cell>
          <cell r="D1295">
            <v>1081.8599999999999</v>
          </cell>
          <cell r="E1295">
            <v>61.78</v>
          </cell>
          <cell r="F1295">
            <v>1143.6400000000001</v>
          </cell>
          <cell r="G1295">
            <v>9</v>
          </cell>
        </row>
        <row r="1296">
          <cell r="A1296" t="str">
            <v>23.20.600</v>
          </cell>
          <cell r="B1296" t="str">
            <v>Folha de porta em madeira com tela de proteção tipo mosqueteira</v>
          </cell>
          <cell r="C1296" t="str">
            <v>M2</v>
          </cell>
          <cell r="D1296">
            <v>1193</v>
          </cell>
          <cell r="E1296">
            <v>61.78</v>
          </cell>
          <cell r="F1296">
            <v>1254.78</v>
          </cell>
          <cell r="G1296">
            <v>9</v>
          </cell>
        </row>
        <row r="1297">
          <cell r="A1297" t="str">
            <v>24</v>
          </cell>
          <cell r="B1297" t="str">
            <v>ESQUADRIA, SERRALHERIA E ELEMENTO EM FERRO</v>
          </cell>
          <cell r="G1297">
            <v>9</v>
          </cell>
        </row>
        <row r="1298">
          <cell r="A1298" t="str">
            <v>24.01</v>
          </cell>
          <cell r="B1298" t="str">
            <v>Caixilho em ferro</v>
          </cell>
          <cell r="G1298">
            <v>9</v>
          </cell>
        </row>
        <row r="1299">
          <cell r="A1299" t="str">
            <v>24.01.010</v>
          </cell>
          <cell r="B1299" t="str">
            <v>Caixilho em ferro fixo, sob medida</v>
          </cell>
          <cell r="C1299" t="str">
            <v>M2</v>
          </cell>
          <cell r="D1299">
            <v>438.72</v>
          </cell>
          <cell r="E1299">
            <v>26.14</v>
          </cell>
          <cell r="F1299">
            <v>464.86</v>
          </cell>
          <cell r="G1299">
            <v>2</v>
          </cell>
        </row>
        <row r="1300">
          <cell r="A1300" t="str">
            <v>24.01.030</v>
          </cell>
          <cell r="B1300" t="str">
            <v>Caixilho em ferro basculante, sob medida</v>
          </cell>
          <cell r="C1300" t="str">
            <v>M2</v>
          </cell>
          <cell r="D1300">
            <v>1218.03</v>
          </cell>
          <cell r="E1300">
            <v>26.14</v>
          </cell>
          <cell r="F1300">
            <v>1244.17</v>
          </cell>
          <cell r="G1300">
            <v>5</v>
          </cell>
        </row>
        <row r="1301">
          <cell r="A1301" t="str">
            <v>24.01.070</v>
          </cell>
          <cell r="B1301" t="str">
            <v>Caixilho em ferro de correr, sob medida</v>
          </cell>
          <cell r="C1301" t="str">
            <v>M2</v>
          </cell>
          <cell r="D1301">
            <v>860.48</v>
          </cell>
          <cell r="E1301">
            <v>26.14</v>
          </cell>
          <cell r="F1301">
            <v>886.62</v>
          </cell>
          <cell r="G1301">
            <v>9</v>
          </cell>
        </row>
        <row r="1302">
          <cell r="A1302" t="str">
            <v>24.01.090</v>
          </cell>
          <cell r="B1302" t="str">
            <v>Caixilho em ferro com ventilação permanente, sob medida</v>
          </cell>
          <cell r="C1302" t="str">
            <v>M2</v>
          </cell>
          <cell r="D1302">
            <v>802.73</v>
          </cell>
          <cell r="E1302">
            <v>26.14</v>
          </cell>
          <cell r="F1302">
            <v>828.87</v>
          </cell>
          <cell r="G1302">
            <v>9</v>
          </cell>
        </row>
        <row r="1303">
          <cell r="A1303" t="str">
            <v>24.01.100</v>
          </cell>
          <cell r="B1303" t="str">
            <v>Caixilho em ferro tipo veneziana, linha comercial</v>
          </cell>
          <cell r="C1303" t="str">
            <v>M2</v>
          </cell>
          <cell r="D1303">
            <v>414.8</v>
          </cell>
          <cell r="E1303">
            <v>26.14</v>
          </cell>
          <cell r="F1303">
            <v>440.94</v>
          </cell>
          <cell r="G1303">
            <v>9</v>
          </cell>
        </row>
        <row r="1304">
          <cell r="A1304" t="str">
            <v>24.01.110</v>
          </cell>
          <cell r="B1304" t="str">
            <v>Caixilho em ferro tipo veneziana, sob medida</v>
          </cell>
          <cell r="C1304" t="str">
            <v>M2</v>
          </cell>
          <cell r="D1304">
            <v>877.42</v>
          </cell>
          <cell r="E1304">
            <v>26.14</v>
          </cell>
          <cell r="F1304">
            <v>903.56</v>
          </cell>
          <cell r="G1304">
            <v>9</v>
          </cell>
        </row>
        <row r="1305">
          <cell r="A1305" t="str">
            <v>24.01.120</v>
          </cell>
          <cell r="B1305" t="str">
            <v>Caixilho tipo veneziana industrial com montantes em aço galvanizado e aletas em fibra de vidro</v>
          </cell>
          <cell r="C1305" t="str">
            <v>M2</v>
          </cell>
          <cell r="D1305">
            <v>269.76</v>
          </cell>
          <cell r="F1305">
            <v>269.76</v>
          </cell>
          <cell r="G1305">
            <v>9</v>
          </cell>
        </row>
        <row r="1306">
          <cell r="A1306" t="str">
            <v>24.01.180</v>
          </cell>
          <cell r="B1306" t="str">
            <v>Caixilho removível em tela de aço galvanizado, tipo ondulada com malha de 1", fio 12, com requadro tubular de aço carbono, sob medida</v>
          </cell>
          <cell r="C1306" t="str">
            <v>M2</v>
          </cell>
          <cell r="D1306">
            <v>827.93</v>
          </cell>
          <cell r="E1306">
            <v>25.09</v>
          </cell>
          <cell r="F1306">
            <v>853.02</v>
          </cell>
          <cell r="G1306">
            <v>9</v>
          </cell>
        </row>
        <row r="1307">
          <cell r="A1307" t="str">
            <v>24.01.190</v>
          </cell>
          <cell r="B1307" t="str">
            <v>Caixilho fixo em tela de aço galvanizado tipo ondulada com malha de 1/2", fio 12, com requadro em cantoneira de aço carbono, sob medida</v>
          </cell>
          <cell r="C1307" t="str">
            <v>M2</v>
          </cell>
          <cell r="D1307">
            <v>732.31</v>
          </cell>
          <cell r="E1307">
            <v>25.09</v>
          </cell>
          <cell r="F1307">
            <v>757.4</v>
          </cell>
          <cell r="G1307">
            <v>9</v>
          </cell>
        </row>
        <row r="1308">
          <cell r="A1308" t="str">
            <v>24.01.200</v>
          </cell>
          <cell r="B1308" t="str">
            <v>Caixilho fixo em aço SAE 1010/1020 para vidro à prova de bala, sob medida</v>
          </cell>
          <cell r="C1308" t="str">
            <v>M2</v>
          </cell>
          <cell r="D1308">
            <v>1889.43</v>
          </cell>
          <cell r="E1308">
            <v>66.42</v>
          </cell>
          <cell r="F1308">
            <v>1955.85</v>
          </cell>
          <cell r="G1308">
            <v>9</v>
          </cell>
        </row>
        <row r="1309">
          <cell r="A1309" t="str">
            <v>24.01.280</v>
          </cell>
          <cell r="B1309" t="str">
            <v>Caixilho tipo guichê em chapa de aço</v>
          </cell>
          <cell r="C1309" t="str">
            <v>M2</v>
          </cell>
          <cell r="D1309">
            <v>1117.3</v>
          </cell>
          <cell r="E1309">
            <v>78.319999999999993</v>
          </cell>
          <cell r="F1309">
            <v>1195.6199999999999</v>
          </cell>
          <cell r="G1309">
            <v>9</v>
          </cell>
        </row>
        <row r="1310">
          <cell r="A1310" t="str">
            <v>24.02</v>
          </cell>
          <cell r="B1310" t="str">
            <v>Portas, portoes e gradis</v>
          </cell>
          <cell r="G1310">
            <v>9</v>
          </cell>
        </row>
        <row r="1311">
          <cell r="A1311" t="str">
            <v>24.02.010</v>
          </cell>
          <cell r="B1311" t="str">
            <v>Porta em ferro de abrir, para receber vidro, sob medida</v>
          </cell>
          <cell r="C1311" t="str">
            <v>M2</v>
          </cell>
          <cell r="D1311">
            <v>942.3</v>
          </cell>
          <cell r="E1311">
            <v>78.319999999999993</v>
          </cell>
          <cell r="F1311">
            <v>1020.62</v>
          </cell>
          <cell r="G1311">
            <v>9</v>
          </cell>
        </row>
        <row r="1312">
          <cell r="A1312" t="str">
            <v>24.02.040</v>
          </cell>
          <cell r="B1312" t="str">
            <v>Porta/portão tipo gradil sob medida</v>
          </cell>
          <cell r="C1312" t="str">
            <v>M2</v>
          </cell>
          <cell r="D1312">
            <v>793.47</v>
          </cell>
          <cell r="E1312">
            <v>78.319999999999993</v>
          </cell>
          <cell r="F1312">
            <v>871.79</v>
          </cell>
          <cell r="G1312">
            <v>5</v>
          </cell>
        </row>
        <row r="1313">
          <cell r="A1313" t="str">
            <v>24.02.050</v>
          </cell>
          <cell r="B1313" t="str">
            <v>Porta corta-fogo classe P.90 de 90 x 210 cm, completa, com maçaneta tipo alavanca</v>
          </cell>
          <cell r="C1313" t="str">
            <v>UN</v>
          </cell>
          <cell r="D1313">
            <v>1483.33</v>
          </cell>
          <cell r="E1313">
            <v>138.07</v>
          </cell>
          <cell r="F1313">
            <v>1621.4</v>
          </cell>
          <cell r="G1313">
            <v>9</v>
          </cell>
        </row>
        <row r="1314">
          <cell r="A1314" t="str">
            <v>24.02.052</v>
          </cell>
          <cell r="B1314" t="str">
            <v>Porta corta-fogo classe P.90 de 100 x 210 cm, completa, com maçaneta tipo alavanca</v>
          </cell>
          <cell r="C1314" t="str">
            <v>UN</v>
          </cell>
          <cell r="D1314">
            <v>1200.8599999999999</v>
          </cell>
          <cell r="E1314">
            <v>138.07</v>
          </cell>
          <cell r="F1314">
            <v>1338.93</v>
          </cell>
          <cell r="G1314">
            <v>9</v>
          </cell>
        </row>
        <row r="1315">
          <cell r="A1315" t="str">
            <v>24.02.054</v>
          </cell>
          <cell r="B1315" t="str">
            <v>Porta corta-fogo classe P.90, com barra antipânico numa face e maçaneta na outra, completa</v>
          </cell>
          <cell r="C1315" t="str">
            <v>M2</v>
          </cell>
          <cell r="D1315">
            <v>886.91</v>
          </cell>
          <cell r="E1315">
            <v>78.319999999999993</v>
          </cell>
          <cell r="F1315">
            <v>965.23</v>
          </cell>
          <cell r="G1315">
            <v>9</v>
          </cell>
        </row>
        <row r="1316">
          <cell r="A1316" t="str">
            <v>24.02.056</v>
          </cell>
          <cell r="B1316" t="str">
            <v>Porta corta-fogo classe P.120 de 80 x 210 cm, com uma folha de abrir, completa</v>
          </cell>
          <cell r="C1316" t="str">
            <v>UN</v>
          </cell>
          <cell r="D1316">
            <v>2175.3000000000002</v>
          </cell>
          <cell r="E1316">
            <v>138.07</v>
          </cell>
          <cell r="F1316">
            <v>2313.37</v>
          </cell>
          <cell r="G1316">
            <v>9</v>
          </cell>
        </row>
        <row r="1317">
          <cell r="A1317" t="str">
            <v>24.02.058</v>
          </cell>
          <cell r="B1317" t="str">
            <v>Porta corta-fogo classe P.120 de 90 x 210 cm, com uma folha de abrir, completa</v>
          </cell>
          <cell r="C1317" t="str">
            <v>UN</v>
          </cell>
          <cell r="D1317">
            <v>2251.5500000000002</v>
          </cell>
          <cell r="E1317">
            <v>138.07</v>
          </cell>
          <cell r="F1317">
            <v>2389.62</v>
          </cell>
          <cell r="G1317">
            <v>9</v>
          </cell>
        </row>
        <row r="1318">
          <cell r="A1318" t="str">
            <v>24.02.060</v>
          </cell>
          <cell r="B1318" t="str">
            <v>Porta/portão de abrir em chapa, sob medida</v>
          </cell>
          <cell r="C1318" t="str">
            <v>M2</v>
          </cell>
          <cell r="D1318">
            <v>872.28</v>
          </cell>
          <cell r="E1318">
            <v>78.319999999999993</v>
          </cell>
          <cell r="F1318">
            <v>950.6</v>
          </cell>
          <cell r="G1318">
            <v>9</v>
          </cell>
        </row>
        <row r="1319">
          <cell r="A1319" t="str">
            <v>24.02.070</v>
          </cell>
          <cell r="B1319" t="str">
            <v>Porta de ferro de abrir tipo veneziana, linha comercial</v>
          </cell>
          <cell r="C1319" t="str">
            <v>M2</v>
          </cell>
          <cell r="D1319">
            <v>421.5</v>
          </cell>
          <cell r="E1319">
            <v>78.319999999999993</v>
          </cell>
          <cell r="F1319">
            <v>499.82</v>
          </cell>
          <cell r="G1319">
            <v>9</v>
          </cell>
        </row>
        <row r="1320">
          <cell r="A1320" t="str">
            <v>24.02.080</v>
          </cell>
          <cell r="B1320" t="str">
            <v>Porta/portão de abrir tipo veneziana de ferro, sob medida</v>
          </cell>
          <cell r="C1320" t="str">
            <v>M2</v>
          </cell>
          <cell r="D1320">
            <v>1480.74</v>
          </cell>
          <cell r="E1320">
            <v>78.319999999999993</v>
          </cell>
          <cell r="F1320">
            <v>1559.06</v>
          </cell>
          <cell r="G1320">
            <v>9</v>
          </cell>
        </row>
        <row r="1321">
          <cell r="A1321" t="str">
            <v>24.02.100</v>
          </cell>
          <cell r="B1321" t="str">
            <v>Portão tubular em tela de aço galvanizado até 2,50 m de altura, completo</v>
          </cell>
          <cell r="C1321" t="str">
            <v>M2</v>
          </cell>
          <cell r="D1321">
            <v>922.69</v>
          </cell>
          <cell r="E1321">
            <v>59.75</v>
          </cell>
          <cell r="F1321">
            <v>982.44</v>
          </cell>
          <cell r="G1321">
            <v>9</v>
          </cell>
        </row>
        <row r="1322">
          <cell r="A1322" t="str">
            <v>24.02.270</v>
          </cell>
          <cell r="B1322" t="str">
            <v>Portão de 2 folhas, tubular em tela de aço galvanizado acima de 2,50 m de altura, completo</v>
          </cell>
          <cell r="C1322" t="str">
            <v>M2</v>
          </cell>
          <cell r="D1322">
            <v>789.84</v>
          </cell>
          <cell r="E1322">
            <v>78.319999999999993</v>
          </cell>
          <cell r="F1322">
            <v>868.16</v>
          </cell>
          <cell r="G1322">
            <v>9</v>
          </cell>
        </row>
        <row r="1323">
          <cell r="A1323" t="str">
            <v>24.02.280</v>
          </cell>
          <cell r="B1323" t="str">
            <v>Porta/portão de correr em tela ondulada de aço galvanizado, sob medida</v>
          </cell>
          <cell r="C1323" t="str">
            <v>M2</v>
          </cell>
          <cell r="D1323">
            <v>626.12</v>
          </cell>
          <cell r="E1323">
            <v>78.319999999999993</v>
          </cell>
          <cell r="F1323">
            <v>704.44</v>
          </cell>
          <cell r="G1323">
            <v>9</v>
          </cell>
        </row>
        <row r="1324">
          <cell r="A1324" t="str">
            <v>24.02.290</v>
          </cell>
          <cell r="B1324" t="str">
            <v>Porta/portão de correr em chapa cega dupla, sob medida</v>
          </cell>
          <cell r="C1324" t="str">
            <v>M2</v>
          </cell>
          <cell r="D1324">
            <v>1204.07</v>
          </cell>
          <cell r="E1324">
            <v>78.319999999999993</v>
          </cell>
          <cell r="F1324">
            <v>1282.3900000000001</v>
          </cell>
          <cell r="G1324">
            <v>9</v>
          </cell>
        </row>
        <row r="1325">
          <cell r="A1325" t="str">
            <v>24.02.410</v>
          </cell>
          <cell r="B1325" t="str">
            <v>Porta em ferro de correr, para receber vidro, sob medida</v>
          </cell>
          <cell r="C1325" t="str">
            <v>M2</v>
          </cell>
          <cell r="D1325">
            <v>1689.18</v>
          </cell>
          <cell r="E1325">
            <v>78.319999999999993</v>
          </cell>
          <cell r="F1325">
            <v>1767.5</v>
          </cell>
          <cell r="G1325">
            <v>9</v>
          </cell>
        </row>
        <row r="1326">
          <cell r="A1326" t="str">
            <v>24.02.430</v>
          </cell>
          <cell r="B1326" t="str">
            <v>Porta em ferro de abrir, parte inferior chapeada, parte superior para receber vidro, sob medida</v>
          </cell>
          <cell r="C1326" t="str">
            <v>M2</v>
          </cell>
          <cell r="D1326">
            <v>1377.83</v>
          </cell>
          <cell r="E1326">
            <v>78.319999999999993</v>
          </cell>
          <cell r="F1326">
            <v>1456.15</v>
          </cell>
          <cell r="G1326">
            <v>9</v>
          </cell>
        </row>
        <row r="1327">
          <cell r="A1327" t="str">
            <v>24.02.450</v>
          </cell>
          <cell r="B1327" t="str">
            <v>Grade de proteção para caixilhos</v>
          </cell>
          <cell r="C1327" t="str">
            <v>M2</v>
          </cell>
          <cell r="D1327">
            <v>991.02</v>
          </cell>
          <cell r="E1327">
            <v>52.04</v>
          </cell>
          <cell r="F1327">
            <v>1043.06</v>
          </cell>
          <cell r="G1327">
            <v>9</v>
          </cell>
        </row>
        <row r="1328">
          <cell r="A1328" t="str">
            <v>24.02.460</v>
          </cell>
          <cell r="B1328" t="str">
            <v>Porta de abrir em tela ondulada de aço galvanizado, completa</v>
          </cell>
          <cell r="C1328" t="str">
            <v>M2</v>
          </cell>
          <cell r="D1328">
            <v>947.97</v>
          </cell>
          <cell r="E1328">
            <v>59.75</v>
          </cell>
          <cell r="F1328">
            <v>1007.72</v>
          </cell>
          <cell r="G1328">
            <v>9</v>
          </cell>
        </row>
        <row r="1329">
          <cell r="A1329" t="str">
            <v>24.02.470</v>
          </cell>
          <cell r="B1329" t="str">
            <v>Portinhola de correr em chapa, para ´passa pacote´, completa, sob medida</v>
          </cell>
          <cell r="C1329" t="str">
            <v>M2</v>
          </cell>
          <cell r="D1329">
            <v>1976.09</v>
          </cell>
          <cell r="E1329">
            <v>52.04</v>
          </cell>
          <cell r="F1329">
            <v>2028.13</v>
          </cell>
          <cell r="G1329">
            <v>9</v>
          </cell>
        </row>
        <row r="1330">
          <cell r="A1330" t="str">
            <v>24.02.480</v>
          </cell>
          <cell r="B1330" t="str">
            <v>Portinhola de abrir em chapa, para ´passa pacote´, completa, sob medida</v>
          </cell>
          <cell r="C1330" t="str">
            <v>M2</v>
          </cell>
          <cell r="D1330">
            <v>1153.0899999999999</v>
          </cell>
          <cell r="E1330">
            <v>52.04</v>
          </cell>
          <cell r="F1330">
            <v>1205.1300000000001</v>
          </cell>
          <cell r="G1330">
            <v>9</v>
          </cell>
        </row>
        <row r="1331">
          <cell r="A1331" t="str">
            <v>24.02.490</v>
          </cell>
          <cell r="B1331" t="str">
            <v>Grade em barra chata soldada de 1 1/2´ x 1/4´, sob medida</v>
          </cell>
          <cell r="C1331" t="str">
            <v>M2</v>
          </cell>
          <cell r="D1331">
            <v>1524.98</v>
          </cell>
          <cell r="E1331">
            <v>26.14</v>
          </cell>
          <cell r="F1331">
            <v>1551.12</v>
          </cell>
          <cell r="G1331">
            <v>9</v>
          </cell>
        </row>
        <row r="1332">
          <cell r="A1332" t="str">
            <v>24.02.590</v>
          </cell>
          <cell r="B1332" t="str">
            <v>Porta de enrolar manual, cega ou vazada</v>
          </cell>
          <cell r="C1332" t="str">
            <v>M2</v>
          </cell>
          <cell r="D1332">
            <v>362.3</v>
          </cell>
          <cell r="E1332">
            <v>41.18</v>
          </cell>
          <cell r="F1332">
            <v>403.48</v>
          </cell>
          <cell r="G1332">
            <v>9</v>
          </cell>
        </row>
        <row r="1333">
          <cell r="A1333" t="str">
            <v>24.02.630</v>
          </cell>
          <cell r="B1333" t="str">
            <v>Portão de 2 folhas tubular diâmetro de 3´, com tela em aço galvanizado de 2´, altura acima de 3,00 m, completo</v>
          </cell>
          <cell r="C1333" t="str">
            <v>M2</v>
          </cell>
          <cell r="D1333">
            <v>777.48</v>
          </cell>
          <cell r="E1333">
            <v>78.319999999999993</v>
          </cell>
          <cell r="F1333">
            <v>855.8</v>
          </cell>
          <cell r="G1333">
            <v>9</v>
          </cell>
        </row>
        <row r="1334">
          <cell r="A1334" t="str">
            <v>24.02.810</v>
          </cell>
          <cell r="B1334" t="str">
            <v>Porta/portão de abrir em chapa cega com isolamento acústico, sob medida</v>
          </cell>
          <cell r="C1334" t="str">
            <v>M2</v>
          </cell>
          <cell r="D1334">
            <v>1140.1199999999999</v>
          </cell>
          <cell r="E1334">
            <v>124.28</v>
          </cell>
          <cell r="F1334">
            <v>1264.4000000000001</v>
          </cell>
          <cell r="G1334">
            <v>9</v>
          </cell>
        </row>
        <row r="1335">
          <cell r="A1335" t="str">
            <v>24.02.811</v>
          </cell>
          <cell r="B1335" t="str">
            <v>Porta de ferro acústica, espessura de 80mm, batente tripla vedação 185mm, com fechadura e maçaneta - 50 dB</v>
          </cell>
          <cell r="C1335" t="str">
            <v>M2</v>
          </cell>
          <cell r="D1335">
            <v>6575.81</v>
          </cell>
          <cell r="E1335">
            <v>153.41</v>
          </cell>
          <cell r="F1335">
            <v>6729.22</v>
          </cell>
          <cell r="G1335">
            <v>9</v>
          </cell>
        </row>
        <row r="1336">
          <cell r="A1336" t="str">
            <v>24.02.840</v>
          </cell>
          <cell r="B1336" t="str">
            <v>Portão basculante em chapa metálica, estruturado com perfis metálicos</v>
          </cell>
          <cell r="C1336" t="str">
            <v>M2</v>
          </cell>
          <cell r="D1336">
            <v>983.08</v>
          </cell>
          <cell r="E1336">
            <v>52.04</v>
          </cell>
          <cell r="F1336">
            <v>1035.1199999999999</v>
          </cell>
          <cell r="G1336">
            <v>9</v>
          </cell>
        </row>
        <row r="1337">
          <cell r="A1337" t="str">
            <v>24.02.900</v>
          </cell>
          <cell r="B1337" t="str">
            <v>Porta de abrir em chapa dupla com visor, batente envolvente, completa</v>
          </cell>
          <cell r="C1337" t="str">
            <v>M2</v>
          </cell>
          <cell r="D1337">
            <v>1560.29</v>
          </cell>
          <cell r="E1337">
            <v>59.47</v>
          </cell>
          <cell r="F1337">
            <v>1619.76</v>
          </cell>
          <cell r="G1337">
            <v>9</v>
          </cell>
        </row>
        <row r="1338">
          <cell r="A1338" t="str">
            <v>24.02.930</v>
          </cell>
          <cell r="B1338" t="str">
            <v>Portão de 2 folhas tubular, com tela em aço galvanizado de 2´ e fio 10, completo</v>
          </cell>
          <cell r="C1338" t="str">
            <v>M2</v>
          </cell>
          <cell r="D1338">
            <v>1321.76</v>
          </cell>
          <cell r="E1338">
            <v>78.319999999999993</v>
          </cell>
          <cell r="F1338">
            <v>1400.08</v>
          </cell>
          <cell r="G1338">
            <v>9</v>
          </cell>
        </row>
        <row r="1339">
          <cell r="A1339" t="str">
            <v>24.03</v>
          </cell>
          <cell r="B1339" t="str">
            <v>Elementos em ferro</v>
          </cell>
          <cell r="G1339">
            <v>9</v>
          </cell>
        </row>
        <row r="1340">
          <cell r="A1340" t="str">
            <v>24.03.040</v>
          </cell>
          <cell r="B1340" t="str">
            <v>Guarda-corpo tubular com tela em aço galvanizado, diâmetro de 1 1/2´</v>
          </cell>
          <cell r="C1340" t="str">
            <v>M</v>
          </cell>
          <cell r="D1340">
            <v>854.42</v>
          </cell>
          <cell r="E1340">
            <v>41.18</v>
          </cell>
          <cell r="F1340">
            <v>895.6</v>
          </cell>
          <cell r="G1340">
            <v>9</v>
          </cell>
        </row>
        <row r="1341">
          <cell r="A1341" t="str">
            <v>24.03.060</v>
          </cell>
          <cell r="B1341" t="str">
            <v>Escada marinheiro (em aço galvanizado)</v>
          </cell>
          <cell r="C1341" t="str">
            <v>M</v>
          </cell>
          <cell r="D1341">
            <v>814.61</v>
          </cell>
          <cell r="E1341">
            <v>16.47</v>
          </cell>
          <cell r="F1341">
            <v>831.08</v>
          </cell>
          <cell r="G1341">
            <v>5</v>
          </cell>
        </row>
        <row r="1342">
          <cell r="A1342" t="str">
            <v>24.03.080</v>
          </cell>
          <cell r="B1342" t="str">
            <v>Escada marinheiro com guarda corpo (em aço galvanizado)</v>
          </cell>
          <cell r="C1342" t="str">
            <v>M</v>
          </cell>
          <cell r="D1342">
            <v>1317.74</v>
          </cell>
          <cell r="E1342">
            <v>41.18</v>
          </cell>
          <cell r="F1342">
            <v>1358.92</v>
          </cell>
          <cell r="G1342">
            <v>9</v>
          </cell>
        </row>
        <row r="1343">
          <cell r="A1343" t="str">
            <v>24.03.100</v>
          </cell>
          <cell r="B1343" t="str">
            <v>Alçapão/tampa em chapa de ferro com porta cadeado</v>
          </cell>
          <cell r="C1343" t="str">
            <v>M2</v>
          </cell>
          <cell r="D1343">
            <v>1288.56</v>
          </cell>
          <cell r="E1343">
            <v>82.36</v>
          </cell>
          <cell r="F1343">
            <v>1370.92</v>
          </cell>
          <cell r="G1343">
            <v>9</v>
          </cell>
        </row>
        <row r="1344">
          <cell r="A1344" t="str">
            <v>24.03.200</v>
          </cell>
          <cell r="B1344" t="str">
            <v>Tela de proteção tipo mosquiteira em aço galvanizado, com requadro em perfis de ferro</v>
          </cell>
          <cell r="C1344" t="str">
            <v>M2</v>
          </cell>
          <cell r="D1344">
            <v>1060.24</v>
          </cell>
          <cell r="E1344">
            <v>13.59</v>
          </cell>
          <cell r="F1344">
            <v>1073.83</v>
          </cell>
          <cell r="G1344">
            <v>9</v>
          </cell>
        </row>
        <row r="1345">
          <cell r="A1345" t="str">
            <v>24.03.210</v>
          </cell>
          <cell r="B1345" t="str">
            <v>Tela de proteção em malha ondulada de 1´, fio 12 (BWG), com requadro</v>
          </cell>
          <cell r="C1345" t="str">
            <v>M2</v>
          </cell>
          <cell r="D1345">
            <v>385.78</v>
          </cell>
          <cell r="E1345">
            <v>179.2</v>
          </cell>
          <cell r="F1345">
            <v>564.98</v>
          </cell>
          <cell r="G1345">
            <v>9</v>
          </cell>
        </row>
        <row r="1346">
          <cell r="A1346" t="str">
            <v>24.03.290</v>
          </cell>
          <cell r="B1346" t="str">
            <v>Fechamento em chapa de aço galvanizada nº 14 MSG, perfurada com diâmetro de 12,7 mm, requadro em chapa dobrada</v>
          </cell>
          <cell r="C1346" t="str">
            <v>M2</v>
          </cell>
          <cell r="D1346">
            <v>1027.52</v>
          </cell>
          <cell r="E1346">
            <v>26.14</v>
          </cell>
          <cell r="F1346">
            <v>1053.6600000000001</v>
          </cell>
          <cell r="G1346">
            <v>9</v>
          </cell>
        </row>
        <row r="1347">
          <cell r="A1347" t="str">
            <v>24.03.300</v>
          </cell>
          <cell r="B1347" t="str">
            <v>Fechamento em chapa expandida losangular de 10 x 20 mm, com requadro em cantoneira de aço carbono</v>
          </cell>
          <cell r="C1347" t="str">
            <v>M2</v>
          </cell>
          <cell r="D1347">
            <v>708.91</v>
          </cell>
          <cell r="E1347">
            <v>52.04</v>
          </cell>
          <cell r="F1347">
            <v>760.95</v>
          </cell>
          <cell r="G1347">
            <v>9</v>
          </cell>
        </row>
        <row r="1348">
          <cell r="A1348" t="str">
            <v>24.03.310</v>
          </cell>
          <cell r="B1348" t="str">
            <v>Corrimão tubular em aço galvanizado, diâmetro 1 1/2´</v>
          </cell>
          <cell r="C1348" t="str">
            <v>M</v>
          </cell>
          <cell r="D1348">
            <v>197.62</v>
          </cell>
          <cell r="E1348">
            <v>20.6</v>
          </cell>
          <cell r="F1348">
            <v>218.22</v>
          </cell>
          <cell r="G1348">
            <v>9</v>
          </cell>
        </row>
        <row r="1349">
          <cell r="A1349" t="str">
            <v>24.03.320</v>
          </cell>
          <cell r="B1349" t="str">
            <v>Corrimão tubular em aço galvanizado, diâmetro 2´</v>
          </cell>
          <cell r="C1349" t="str">
            <v>M</v>
          </cell>
          <cell r="D1349">
            <v>221.12</v>
          </cell>
          <cell r="E1349">
            <v>20.6</v>
          </cell>
          <cell r="F1349">
            <v>241.72</v>
          </cell>
          <cell r="G1349">
            <v>9</v>
          </cell>
        </row>
        <row r="1350">
          <cell r="A1350" t="str">
            <v>24.03.340</v>
          </cell>
          <cell r="B1350" t="str">
            <v>Tampa em chapa de segurança tipo xadrez, aço galvanizado a fogo antiderrapante de 1/4´</v>
          </cell>
          <cell r="C1350" t="str">
            <v>M2</v>
          </cell>
          <cell r="D1350">
            <v>1280.3900000000001</v>
          </cell>
          <cell r="E1350">
            <v>59.75</v>
          </cell>
          <cell r="F1350">
            <v>1340.14</v>
          </cell>
          <cell r="G1350">
            <v>9</v>
          </cell>
        </row>
        <row r="1351">
          <cell r="A1351" t="str">
            <v>24.03.410</v>
          </cell>
          <cell r="B1351" t="str">
            <v>Fechamento em chapa perfurada, furos quadrados 4 x 4 mm, com requadro em cantoneira de aço carbono</v>
          </cell>
          <cell r="C1351" t="str">
            <v>M2</v>
          </cell>
          <cell r="D1351">
            <v>1238.0899999999999</v>
          </cell>
          <cell r="E1351">
            <v>26.14</v>
          </cell>
          <cell r="F1351">
            <v>1264.23</v>
          </cell>
          <cell r="G1351">
            <v>9</v>
          </cell>
        </row>
        <row r="1352">
          <cell r="A1352" t="str">
            <v>24.03.680</v>
          </cell>
          <cell r="B1352" t="str">
            <v>Grade para piso eletrofundida, malha 30 x 100 mm, com barra de 40 x 2 mm</v>
          </cell>
          <cell r="C1352" t="str">
            <v>M2</v>
          </cell>
          <cell r="D1352">
            <v>1131.05</v>
          </cell>
          <cell r="E1352">
            <v>52.04</v>
          </cell>
          <cell r="F1352">
            <v>1183.0899999999999</v>
          </cell>
          <cell r="G1352">
            <v>9</v>
          </cell>
        </row>
        <row r="1353">
          <cell r="A1353" t="str">
            <v>24.03.690</v>
          </cell>
          <cell r="B1353" t="str">
            <v>Grade para forro eletrofundida, malha 25 x 100 mm, com barra de 25 x 2 mm</v>
          </cell>
          <cell r="C1353" t="str">
            <v>M2</v>
          </cell>
          <cell r="D1353">
            <v>693.9</v>
          </cell>
          <cell r="E1353">
            <v>16.47</v>
          </cell>
          <cell r="F1353">
            <v>710.37</v>
          </cell>
          <cell r="G1353">
            <v>9</v>
          </cell>
        </row>
        <row r="1354">
          <cell r="A1354" t="str">
            <v>24.03.930</v>
          </cell>
          <cell r="B1354" t="str">
            <v>Porta de enrolar automatizada, em chapa de aço galvanizada microperfurada, com pintura eletrostática, com controle remoto</v>
          </cell>
          <cell r="C1354" t="str">
            <v>M2</v>
          </cell>
          <cell r="D1354">
            <v>548.08000000000004</v>
          </cell>
          <cell r="F1354">
            <v>548.08000000000004</v>
          </cell>
          <cell r="G1354">
            <v>9</v>
          </cell>
        </row>
        <row r="1355">
          <cell r="A1355" t="str">
            <v>24.04</v>
          </cell>
          <cell r="B1355" t="str">
            <v>Esquadria, serralheria de seguranca</v>
          </cell>
          <cell r="G1355">
            <v>9</v>
          </cell>
        </row>
        <row r="1356">
          <cell r="A1356" t="str">
            <v>24.04.150</v>
          </cell>
          <cell r="B1356" t="str">
            <v>Porta de segurança de correr suspensa em grade de aço SAE 1045, diâmetro de 1´, completa, sem têmpera e revenimento</v>
          </cell>
          <cell r="C1356" t="str">
            <v>M2</v>
          </cell>
          <cell r="D1356">
            <v>3119.51</v>
          </cell>
          <cell r="E1356">
            <v>57.82</v>
          </cell>
          <cell r="F1356">
            <v>3177.33</v>
          </cell>
          <cell r="G1356">
            <v>9</v>
          </cell>
        </row>
        <row r="1357">
          <cell r="A1357" t="str">
            <v>24.04.220</v>
          </cell>
          <cell r="B1357" t="str">
            <v>Grade de segurança em aço SAE 1045, diâmetro 1´, sem têmpera e revenimento</v>
          </cell>
          <cell r="C1357" t="str">
            <v>M2</v>
          </cell>
          <cell r="D1357">
            <v>1836.54</v>
          </cell>
          <cell r="E1357">
            <v>57.82</v>
          </cell>
          <cell r="F1357">
            <v>1894.36</v>
          </cell>
          <cell r="G1357">
            <v>5</v>
          </cell>
        </row>
        <row r="1358">
          <cell r="A1358" t="str">
            <v>24.04.230</v>
          </cell>
          <cell r="B1358" t="str">
            <v>Grade de segurança em aço SAE 1045, para janela, diâmetro 1´, sem têmpera e revenimento</v>
          </cell>
          <cell r="C1358" t="str">
            <v>M2</v>
          </cell>
          <cell r="D1358">
            <v>1969.8</v>
          </cell>
          <cell r="E1358">
            <v>57.82</v>
          </cell>
          <cell r="F1358">
            <v>2027.62</v>
          </cell>
          <cell r="G1358">
            <v>9</v>
          </cell>
        </row>
        <row r="1359">
          <cell r="A1359" t="str">
            <v>24.04.240</v>
          </cell>
          <cell r="B1359" t="str">
            <v>Grade de segurança em aço SAE 1045 chapeada, diâmetro 1´, sem têmpera e revenimento</v>
          </cell>
          <cell r="C1359" t="str">
            <v>M2</v>
          </cell>
          <cell r="D1359">
            <v>2983.85</v>
          </cell>
          <cell r="E1359">
            <v>57.82</v>
          </cell>
          <cell r="F1359">
            <v>3041.67</v>
          </cell>
          <cell r="G1359">
            <v>9</v>
          </cell>
        </row>
        <row r="1360">
          <cell r="A1360" t="str">
            <v>24.04.250</v>
          </cell>
          <cell r="B1360" t="str">
            <v>Porta de segurança de abrir em grade de aço SAE 1045, diâmetro 1´, completa, sem têmpera e revenimento</v>
          </cell>
          <cell r="C1360" t="str">
            <v>M2</v>
          </cell>
          <cell r="D1360">
            <v>2405.35</v>
          </cell>
          <cell r="E1360">
            <v>105.88</v>
          </cell>
          <cell r="F1360">
            <v>2511.23</v>
          </cell>
          <cell r="G1360">
            <v>9</v>
          </cell>
        </row>
        <row r="1361">
          <cell r="A1361" t="str">
            <v>24.04.260</v>
          </cell>
          <cell r="B1361" t="str">
            <v>Porta de segurança de abrir em grade de aço SAE 1045 chapeada, diâmetro 1´, completa, sem têmpera e revenimento</v>
          </cell>
          <cell r="C1361" t="str">
            <v>M2</v>
          </cell>
          <cell r="D1361">
            <v>3624.15</v>
          </cell>
          <cell r="E1361">
            <v>105.88</v>
          </cell>
          <cell r="F1361">
            <v>3730.03</v>
          </cell>
          <cell r="G1361">
            <v>9</v>
          </cell>
        </row>
        <row r="1362">
          <cell r="A1362" t="str">
            <v>24.04.270</v>
          </cell>
          <cell r="B1362" t="str">
            <v>Porta de segurança de abrir em grade de aço SAE 1045, diâmetro 1´, com ferrolho longo embutido em caixa, completa, sem têmpera e revenimento</v>
          </cell>
          <cell r="C1362" t="str">
            <v>M2</v>
          </cell>
          <cell r="D1362">
            <v>2898.65</v>
          </cell>
          <cell r="E1362">
            <v>105.88</v>
          </cell>
          <cell r="F1362">
            <v>3004.53</v>
          </cell>
          <cell r="G1362">
            <v>9</v>
          </cell>
        </row>
        <row r="1363">
          <cell r="A1363" t="str">
            <v>24.04.280</v>
          </cell>
          <cell r="B1363" t="str">
            <v>Portão de segurança de abrir em grade de aço SAE 1045 chapeado, para muralha, diâmetro 1´, completo, sem têmpera e revenimento</v>
          </cell>
          <cell r="C1363" t="str">
            <v>M2</v>
          </cell>
          <cell r="D1363">
            <v>3668.7</v>
          </cell>
          <cell r="E1363">
            <v>105.88</v>
          </cell>
          <cell r="F1363">
            <v>3774.58</v>
          </cell>
          <cell r="G1363">
            <v>9</v>
          </cell>
        </row>
        <row r="1364">
          <cell r="A1364" t="str">
            <v>24.04.300</v>
          </cell>
          <cell r="B1364" t="str">
            <v>Grade de segurança em aço SAE 1045, diâmetro 1´, com têmpera e revenimento</v>
          </cell>
          <cell r="C1364" t="str">
            <v>M2</v>
          </cell>
          <cell r="D1364">
            <v>2382.4899999999998</v>
          </cell>
          <cell r="E1364">
            <v>57.82</v>
          </cell>
          <cell r="F1364">
            <v>2440.31</v>
          </cell>
          <cell r="G1364">
            <v>9</v>
          </cell>
        </row>
        <row r="1365">
          <cell r="A1365" t="str">
            <v>24.04.310</v>
          </cell>
          <cell r="B1365" t="str">
            <v>Grade de segurança em aço SAE 1045, para janela, diâmetro 1´, com têmpera e revenimento</v>
          </cell>
          <cell r="C1365" t="str">
            <v>M2</v>
          </cell>
          <cell r="D1365">
            <v>2404.44</v>
          </cell>
          <cell r="E1365">
            <v>57.82</v>
          </cell>
          <cell r="F1365">
            <v>2462.2600000000002</v>
          </cell>
          <cell r="G1365">
            <v>9</v>
          </cell>
        </row>
        <row r="1366">
          <cell r="A1366" t="str">
            <v>24.04.320</v>
          </cell>
          <cell r="B1366" t="str">
            <v>Grade de segurança em aço SAE 1045 chapeada, diâmetro 1´, com têmpera e revenimento</v>
          </cell>
          <cell r="C1366" t="str">
            <v>M2</v>
          </cell>
          <cell r="D1366">
            <v>3567.93</v>
          </cell>
          <cell r="E1366">
            <v>57.82</v>
          </cell>
          <cell r="F1366">
            <v>3625.75</v>
          </cell>
          <cell r="G1366">
            <v>9</v>
          </cell>
        </row>
        <row r="1367">
          <cell r="A1367" t="str">
            <v>24.04.330</v>
          </cell>
          <cell r="B1367" t="str">
            <v>Porta de segurança de abrir em grade de aço SAE 1045, diâmetro 1´, completa, com têmpera e revenimento</v>
          </cell>
          <cell r="C1367" t="str">
            <v>M2</v>
          </cell>
          <cell r="D1367">
            <v>2967.72</v>
          </cell>
          <cell r="E1367">
            <v>105.88</v>
          </cell>
          <cell r="F1367">
            <v>3073.6</v>
          </cell>
          <cell r="G1367">
            <v>9</v>
          </cell>
        </row>
        <row r="1368">
          <cell r="A1368" t="str">
            <v>24.04.340</v>
          </cell>
          <cell r="B1368" t="str">
            <v>Porta de segurança de abrir em grade de aço SAE 1045 chapeada, diâmetro 1´, completa, com têmpera e revenimento</v>
          </cell>
          <cell r="C1368" t="str">
            <v>M2</v>
          </cell>
          <cell r="D1368">
            <v>4200.3999999999996</v>
          </cell>
          <cell r="E1368">
            <v>105.88</v>
          </cell>
          <cell r="F1368">
            <v>4306.28</v>
          </cell>
          <cell r="G1368">
            <v>9</v>
          </cell>
        </row>
        <row r="1369">
          <cell r="A1369" t="str">
            <v>24.04.350</v>
          </cell>
          <cell r="B1369" t="str">
            <v>Porta de segurança de abrir em grade de aço SAE 1045, diâmetro 1´, com ferrolho longo embutido em caixa, completa, com têmpera e revenimento</v>
          </cell>
          <cell r="C1369" t="str">
            <v>M2</v>
          </cell>
          <cell r="D1369">
            <v>3215.06</v>
          </cell>
          <cell r="E1369">
            <v>105.88</v>
          </cell>
          <cell r="F1369">
            <v>3320.94</v>
          </cell>
          <cell r="G1369">
            <v>9</v>
          </cell>
        </row>
        <row r="1370">
          <cell r="A1370" t="str">
            <v>24.04.360</v>
          </cell>
          <cell r="B1370" t="str">
            <v>Porta de segurança de abrir em grade de aço SAE 1045 chapeada, com isolamento acústico, diâmetro 1´, completa, com têmpera e revenimento</v>
          </cell>
          <cell r="C1370" t="str">
            <v>M2</v>
          </cell>
          <cell r="D1370">
            <v>4232.8</v>
          </cell>
          <cell r="E1370">
            <v>105.88</v>
          </cell>
          <cell r="F1370">
            <v>4338.68</v>
          </cell>
          <cell r="G1370">
            <v>9</v>
          </cell>
        </row>
        <row r="1371">
          <cell r="A1371" t="str">
            <v>24.04.370</v>
          </cell>
          <cell r="B1371" t="str">
            <v>Portão de segurança de abrir em grade de aço SAE 1045 chapeado, para muralha, diâmetro 1´, completo, com têmpera e revenimento</v>
          </cell>
          <cell r="C1371" t="str">
            <v>M2</v>
          </cell>
          <cell r="D1371">
            <v>4298.6499999999996</v>
          </cell>
          <cell r="E1371">
            <v>105.88</v>
          </cell>
          <cell r="F1371">
            <v>4404.53</v>
          </cell>
          <cell r="G1371">
            <v>9</v>
          </cell>
        </row>
        <row r="1372">
          <cell r="A1372" t="str">
            <v>24.04.380</v>
          </cell>
          <cell r="B1372" t="str">
            <v>Porta de segurança de correr suspensa em grade de aço SAE 1045, chapeada, diâmetro de 1´, completa, sem têmpera e revenimento</v>
          </cell>
          <cell r="C1372" t="str">
            <v>M2</v>
          </cell>
          <cell r="D1372">
            <v>4125.34</v>
          </cell>
          <cell r="E1372">
            <v>57.82</v>
          </cell>
          <cell r="F1372">
            <v>4183.16</v>
          </cell>
          <cell r="G1372">
            <v>9</v>
          </cell>
        </row>
        <row r="1373">
          <cell r="A1373" t="str">
            <v>24.04.400</v>
          </cell>
          <cell r="B1373" t="str">
            <v>Porta de segurança de correr em grade de aço SAE 1045, diâmetro de 1´, completa, com têmpera e revenimento</v>
          </cell>
          <cell r="C1373" t="str">
            <v>M2</v>
          </cell>
          <cell r="D1373">
            <v>2612.25</v>
          </cell>
          <cell r="E1373">
            <v>57.82</v>
          </cell>
          <cell r="F1373">
            <v>2670.07</v>
          </cell>
          <cell r="G1373">
            <v>9</v>
          </cell>
        </row>
        <row r="1374">
          <cell r="A1374" t="str">
            <v>24.04.410</v>
          </cell>
          <cell r="B1374" t="str">
            <v>Porta de segurança de correr suspensa em grade de aço SAE 1045 chapeada, diâmetro de 1´, completa, com têmpera e revenimento</v>
          </cell>
          <cell r="C1374" t="str">
            <v>M2</v>
          </cell>
          <cell r="D1374">
            <v>4430.41</v>
          </cell>
          <cell r="E1374">
            <v>57.82</v>
          </cell>
          <cell r="F1374">
            <v>4488.2299999999996</v>
          </cell>
          <cell r="G1374">
            <v>9</v>
          </cell>
        </row>
        <row r="1375">
          <cell r="A1375" t="str">
            <v>24.04.420</v>
          </cell>
          <cell r="B1375" t="str">
            <v>Porta de segurança de correr em grade de aço SAE 1045 chapeada, diâmetro de 1´, completa, sem têmpera e revenimento</v>
          </cell>
          <cell r="C1375" t="str">
            <v>M2</v>
          </cell>
          <cell r="D1375">
            <v>3867.33</v>
          </cell>
          <cell r="E1375">
            <v>231.99</v>
          </cell>
          <cell r="F1375">
            <v>4099.32</v>
          </cell>
          <cell r="G1375">
            <v>9</v>
          </cell>
        </row>
        <row r="1376">
          <cell r="A1376" t="str">
            <v>24.04.430</v>
          </cell>
          <cell r="B1376" t="str">
            <v>Porta de segurança de correr em grade de aço SAE 1045, diâmetro de 1´, completa, sem têmpera e revenimento</v>
          </cell>
          <cell r="C1376" t="str">
            <v>M2</v>
          </cell>
          <cell r="D1376">
            <v>3433.44</v>
          </cell>
          <cell r="E1376">
            <v>57.82</v>
          </cell>
          <cell r="F1376">
            <v>3491.26</v>
          </cell>
          <cell r="G1376">
            <v>9</v>
          </cell>
        </row>
        <row r="1377">
          <cell r="A1377" t="str">
            <v>24.04.610</v>
          </cell>
          <cell r="B1377" t="str">
            <v>Caixilho de segurança em aço SAE 1010/1020 tipo fixo e de correr, para receber vidro, com bandeira tipo veneziana</v>
          </cell>
          <cell r="C1377" t="str">
            <v>M2</v>
          </cell>
          <cell r="D1377">
            <v>1684.25</v>
          </cell>
          <cell r="E1377">
            <v>57.82</v>
          </cell>
          <cell r="F1377">
            <v>1742.07</v>
          </cell>
          <cell r="G1377">
            <v>9</v>
          </cell>
        </row>
        <row r="1378">
          <cell r="A1378" t="str">
            <v>24.04.620</v>
          </cell>
          <cell r="B1378" t="str">
            <v>Guichê de segurança em grade de aço SAE 1045, diâmetro de 1´', com têmpera e revenimento</v>
          </cell>
          <cell r="C1378" t="str">
            <v>M2</v>
          </cell>
          <cell r="D1378">
            <v>2732.99</v>
          </cell>
          <cell r="E1378">
            <v>57.82</v>
          </cell>
          <cell r="F1378">
            <v>2790.81</v>
          </cell>
          <cell r="G1378">
            <v>9</v>
          </cell>
        </row>
        <row r="1379">
          <cell r="A1379" t="str">
            <v>24.04.630</v>
          </cell>
          <cell r="B1379" t="str">
            <v>Guichê de segurança em grade de aço SAE 1045, diâmetro de 1´', sem têmpera e revenimento</v>
          </cell>
          <cell r="C1379" t="str">
            <v>M2</v>
          </cell>
          <cell r="D1379">
            <v>2239.06</v>
          </cell>
          <cell r="E1379">
            <v>57.82</v>
          </cell>
          <cell r="F1379">
            <v>2296.88</v>
          </cell>
          <cell r="G1379">
            <v>9</v>
          </cell>
        </row>
        <row r="1380">
          <cell r="A1380" t="str">
            <v>24.06</v>
          </cell>
          <cell r="B1380" t="str">
            <v>Esquadria, serralheria e elemento em ferro.</v>
          </cell>
          <cell r="G1380">
            <v>9</v>
          </cell>
        </row>
        <row r="1381">
          <cell r="A1381" t="str">
            <v>24.06.030</v>
          </cell>
          <cell r="B1381" t="str">
            <v>Guarda-corpo com vidro de 8 mm, em tubo de aço galvanizado, diâmetro 1 1/2´</v>
          </cell>
          <cell r="C1381" t="str">
            <v>M</v>
          </cell>
          <cell r="D1381">
            <v>959.22</v>
          </cell>
          <cell r="E1381">
            <v>48.06</v>
          </cell>
          <cell r="F1381">
            <v>1007.28</v>
          </cell>
          <cell r="G1381">
            <v>9</v>
          </cell>
        </row>
        <row r="1382">
          <cell r="A1382" t="str">
            <v>24.07</v>
          </cell>
          <cell r="B1382" t="str">
            <v>Portas, portoes e gradis.</v>
          </cell>
          <cell r="G1382">
            <v>5</v>
          </cell>
        </row>
        <row r="1383">
          <cell r="A1383" t="str">
            <v>24.07.030</v>
          </cell>
          <cell r="B1383" t="str">
            <v>Porta de enrolar automatizado, em perfil meia cana perfurado, tipo transvision</v>
          </cell>
          <cell r="C1383" t="str">
            <v>M2</v>
          </cell>
          <cell r="D1383">
            <v>680.73</v>
          </cell>
          <cell r="E1383">
            <v>41.18</v>
          </cell>
          <cell r="F1383">
            <v>721.91</v>
          </cell>
          <cell r="G1383">
            <v>9</v>
          </cell>
        </row>
        <row r="1384">
          <cell r="A1384" t="str">
            <v>24.07.040</v>
          </cell>
          <cell r="B1384" t="str">
            <v>Porta de abrir em chapa de aço galvanizado, com requadro em tela ondulada malha 2´ e fio 12</v>
          </cell>
          <cell r="C1384" t="str">
            <v>M2</v>
          </cell>
          <cell r="D1384">
            <v>895.59</v>
          </cell>
          <cell r="E1384">
            <v>115.51</v>
          </cell>
          <cell r="F1384">
            <v>1011.1</v>
          </cell>
          <cell r="G1384">
            <v>5</v>
          </cell>
        </row>
        <row r="1385">
          <cell r="A1385" t="str">
            <v>24.08</v>
          </cell>
          <cell r="B1385" t="str">
            <v>Esquadria, serralheria e elemento em aco inoxidavel</v>
          </cell>
          <cell r="G1385">
            <v>9</v>
          </cell>
        </row>
        <row r="1386">
          <cell r="A1386" t="str">
            <v>24.08.020</v>
          </cell>
          <cell r="B1386" t="str">
            <v>Corrimão duplo em tubo de aço inoxidável escovado, com diâmetro de 1 1/2´ e montantes com diâmetro de 2´</v>
          </cell>
          <cell r="C1386" t="str">
            <v>M</v>
          </cell>
          <cell r="D1386">
            <v>711.08</v>
          </cell>
          <cell r="E1386">
            <v>49.41</v>
          </cell>
          <cell r="F1386">
            <v>760.49</v>
          </cell>
          <cell r="G1386">
            <v>9</v>
          </cell>
        </row>
        <row r="1387">
          <cell r="A1387" t="str">
            <v>24.08.031</v>
          </cell>
          <cell r="B1387" t="str">
            <v>Corrimão em tubo de aço inoxidável escovado, diâmetro de 1 1/2"</v>
          </cell>
          <cell r="C1387" t="str">
            <v>M</v>
          </cell>
          <cell r="D1387">
            <v>511.52</v>
          </cell>
          <cell r="E1387">
            <v>20.6</v>
          </cell>
          <cell r="F1387">
            <v>532.12</v>
          </cell>
          <cell r="G1387">
            <v>5</v>
          </cell>
        </row>
        <row r="1388">
          <cell r="A1388" t="str">
            <v>24.08.040</v>
          </cell>
          <cell r="B1388" t="str">
            <v>Corrimão em tubo de aço inoxidável escovado, diâmetro de 1 1/2´ e montantes com diâmetro de 2´</v>
          </cell>
          <cell r="C1388" t="str">
            <v>M</v>
          </cell>
          <cell r="D1388">
            <v>639.45000000000005</v>
          </cell>
          <cell r="E1388">
            <v>41.18</v>
          </cell>
          <cell r="F1388">
            <v>680.63</v>
          </cell>
          <cell r="G1388">
            <v>9</v>
          </cell>
        </row>
        <row r="1389">
          <cell r="A1389" t="str">
            <v>24.20</v>
          </cell>
          <cell r="B1389" t="str">
            <v>Reparos, conservacoes e complementos - GRUPO 24</v>
          </cell>
          <cell r="G1389">
            <v>9</v>
          </cell>
        </row>
        <row r="1390">
          <cell r="A1390" t="str">
            <v>24.20.020</v>
          </cell>
          <cell r="B1390" t="str">
            <v>Recolocação de esquadrias metálicas</v>
          </cell>
          <cell r="C1390" t="str">
            <v>M2</v>
          </cell>
          <cell r="E1390">
            <v>41.18</v>
          </cell>
          <cell r="F1390">
            <v>41.18</v>
          </cell>
          <cell r="G1390">
            <v>9</v>
          </cell>
        </row>
        <row r="1391">
          <cell r="A1391" t="str">
            <v>24.20.040</v>
          </cell>
          <cell r="B1391" t="str">
            <v>Recolocação de batentes</v>
          </cell>
          <cell r="C1391" t="str">
            <v>M</v>
          </cell>
          <cell r="D1391">
            <v>1.93</v>
          </cell>
          <cell r="E1391">
            <v>10.71</v>
          </cell>
          <cell r="F1391">
            <v>12.64</v>
          </cell>
          <cell r="G1391">
            <v>5</v>
          </cell>
        </row>
        <row r="1392">
          <cell r="A1392" t="str">
            <v>24.20.060</v>
          </cell>
          <cell r="B1392" t="str">
            <v>Recolocação de escada de marinheiro</v>
          </cell>
          <cell r="C1392" t="str">
            <v>M</v>
          </cell>
          <cell r="E1392">
            <v>24.71</v>
          </cell>
          <cell r="F1392">
            <v>24.71</v>
          </cell>
          <cell r="G1392">
            <v>9</v>
          </cell>
        </row>
        <row r="1393">
          <cell r="A1393" t="str">
            <v>24.20.090</v>
          </cell>
          <cell r="B1393" t="str">
            <v>Solda MIG em esquadrias metálicas</v>
          </cell>
          <cell r="C1393" t="str">
            <v>M</v>
          </cell>
          <cell r="D1393">
            <v>30.89</v>
          </cell>
          <cell r="E1393">
            <v>25.73</v>
          </cell>
          <cell r="F1393">
            <v>56.62</v>
          </cell>
          <cell r="G1393">
            <v>9</v>
          </cell>
        </row>
        <row r="1394">
          <cell r="A1394" t="str">
            <v>24.20.100</v>
          </cell>
          <cell r="B1394" t="str">
            <v>Brete para instalação lateral em grade de segurança</v>
          </cell>
          <cell r="C1394" t="str">
            <v>CJ</v>
          </cell>
          <cell r="D1394">
            <v>3879.16</v>
          </cell>
          <cell r="E1394">
            <v>96.12</v>
          </cell>
          <cell r="F1394">
            <v>3975.28</v>
          </cell>
          <cell r="G1394">
            <v>9</v>
          </cell>
        </row>
        <row r="1395">
          <cell r="A1395" t="str">
            <v>24.20.120</v>
          </cell>
          <cell r="B1395" t="str">
            <v>Batente em chapa dobrada para portas</v>
          </cell>
          <cell r="C1395" t="str">
            <v>M</v>
          </cell>
          <cell r="D1395">
            <v>241.85</v>
          </cell>
          <cell r="E1395">
            <v>10.71</v>
          </cell>
          <cell r="F1395">
            <v>252.56</v>
          </cell>
          <cell r="G1395">
            <v>9</v>
          </cell>
        </row>
        <row r="1396">
          <cell r="A1396" t="str">
            <v>24.20.140</v>
          </cell>
          <cell r="B1396" t="str">
            <v>Batente em chapa de aço SAE 1010/1020, espessura de 3/16´, para obras de segurança</v>
          </cell>
          <cell r="C1396" t="str">
            <v>M</v>
          </cell>
          <cell r="D1396">
            <v>317.41000000000003</v>
          </cell>
          <cell r="E1396">
            <v>10.71</v>
          </cell>
          <cell r="F1396">
            <v>328.12</v>
          </cell>
          <cell r="G1396">
            <v>9</v>
          </cell>
        </row>
        <row r="1397">
          <cell r="A1397" t="str">
            <v>24.20.200</v>
          </cell>
          <cell r="B1397" t="str">
            <v>Chapa de ferro nº 14, inclusive soldagem</v>
          </cell>
          <cell r="C1397" t="str">
            <v>M2</v>
          </cell>
          <cell r="D1397">
            <v>251.64</v>
          </cell>
          <cell r="E1397">
            <v>49.41</v>
          </cell>
          <cell r="F1397">
            <v>301.05</v>
          </cell>
          <cell r="G1397">
            <v>9</v>
          </cell>
        </row>
        <row r="1398">
          <cell r="A1398" t="str">
            <v>24.20.230</v>
          </cell>
          <cell r="B1398" t="str">
            <v>Tela ondulada em aço galvanizado fio 10 BWG, malha de 1´</v>
          </cell>
          <cell r="C1398" t="str">
            <v>M2</v>
          </cell>
          <cell r="D1398">
            <v>102.88</v>
          </cell>
          <cell r="E1398">
            <v>8.9600000000000009</v>
          </cell>
          <cell r="F1398">
            <v>111.84</v>
          </cell>
          <cell r="G1398">
            <v>9</v>
          </cell>
        </row>
        <row r="1399">
          <cell r="A1399" t="str">
            <v>24.20.270</v>
          </cell>
          <cell r="B1399" t="str">
            <v>Tela em aço galvanizado fio 16 BWG, malha de 1´ - tipo alambrado</v>
          </cell>
          <cell r="C1399" t="str">
            <v>M2</v>
          </cell>
          <cell r="D1399">
            <v>38.31</v>
          </cell>
          <cell r="E1399">
            <v>8.9600000000000009</v>
          </cell>
          <cell r="F1399">
            <v>47.27</v>
          </cell>
          <cell r="G1399">
            <v>9</v>
          </cell>
        </row>
        <row r="1400">
          <cell r="A1400" t="str">
            <v>24.20.300</v>
          </cell>
          <cell r="B1400" t="str">
            <v>Chapa perfurada em aço SAE 1020, furos redondos de diâmetro 7,5 mm, espessura 1/8´ - soldagem tipo MIG</v>
          </cell>
          <cell r="C1400" t="str">
            <v>M2</v>
          </cell>
          <cell r="D1400">
            <v>521.85</v>
          </cell>
          <cell r="E1400">
            <v>88.19</v>
          </cell>
          <cell r="F1400">
            <v>610.04</v>
          </cell>
          <cell r="G1400">
            <v>9</v>
          </cell>
        </row>
        <row r="1401">
          <cell r="A1401" t="str">
            <v>24.20.310</v>
          </cell>
          <cell r="B1401" t="str">
            <v>Chapa perfurada em aço SAE 1020, furos redondos de diâmetro 25 mm, espessura 1/4´ - inclusive soldagem</v>
          </cell>
          <cell r="C1401" t="str">
            <v>M2</v>
          </cell>
          <cell r="D1401">
            <v>897.32</v>
          </cell>
          <cell r="E1401">
            <v>88.19</v>
          </cell>
          <cell r="F1401">
            <v>985.51</v>
          </cell>
          <cell r="G1401">
            <v>9</v>
          </cell>
        </row>
        <row r="1402">
          <cell r="A1402" t="str">
            <v>25</v>
          </cell>
          <cell r="B1402" t="str">
            <v>ESQUADRIA, SERRALHERIA E ELEMENTO EM ALUMINIO</v>
          </cell>
          <cell r="G1402">
            <v>9</v>
          </cell>
        </row>
        <row r="1403">
          <cell r="A1403" t="str">
            <v>25.01</v>
          </cell>
          <cell r="B1403" t="str">
            <v>Caixilho em aluminio</v>
          </cell>
          <cell r="G1403">
            <v>9</v>
          </cell>
        </row>
        <row r="1404">
          <cell r="A1404" t="str">
            <v>25.01.020</v>
          </cell>
          <cell r="B1404" t="str">
            <v>Caixilho em alumínio fixo, sob medida</v>
          </cell>
          <cell r="C1404" t="str">
            <v>M2</v>
          </cell>
          <cell r="D1404">
            <v>767.9</v>
          </cell>
          <cell r="E1404">
            <v>61.78</v>
          </cell>
          <cell r="F1404">
            <v>829.68</v>
          </cell>
          <cell r="G1404">
            <v>2</v>
          </cell>
        </row>
        <row r="1405">
          <cell r="A1405" t="str">
            <v>25.01.030</v>
          </cell>
          <cell r="B1405" t="str">
            <v>Caixilho em alumínio basculante com vidro, linha comercial</v>
          </cell>
          <cell r="C1405" t="str">
            <v>M2</v>
          </cell>
          <cell r="D1405">
            <v>362.76</v>
          </cell>
          <cell r="E1405">
            <v>61.78</v>
          </cell>
          <cell r="F1405">
            <v>424.54</v>
          </cell>
          <cell r="G1405">
            <v>5</v>
          </cell>
        </row>
        <row r="1406">
          <cell r="A1406" t="str">
            <v>25.01.040</v>
          </cell>
          <cell r="B1406" t="str">
            <v>Caixilho em alumínio basculante, sob medida</v>
          </cell>
          <cell r="C1406" t="str">
            <v>M2</v>
          </cell>
          <cell r="D1406">
            <v>1118.74</v>
          </cell>
          <cell r="E1406">
            <v>61.78</v>
          </cell>
          <cell r="F1406">
            <v>1180.52</v>
          </cell>
          <cell r="G1406">
            <v>9</v>
          </cell>
        </row>
        <row r="1407">
          <cell r="A1407" t="str">
            <v>25.01.050</v>
          </cell>
          <cell r="B1407" t="str">
            <v>Caixilho em alumínio maxim-ar com vidro, linha comercial</v>
          </cell>
          <cell r="C1407" t="str">
            <v>M2</v>
          </cell>
          <cell r="D1407">
            <v>389.73</v>
          </cell>
          <cell r="E1407">
            <v>61.78</v>
          </cell>
          <cell r="F1407">
            <v>451.51</v>
          </cell>
          <cell r="G1407">
            <v>9</v>
          </cell>
        </row>
        <row r="1408">
          <cell r="A1408" t="str">
            <v>25.01.060</v>
          </cell>
          <cell r="B1408" t="str">
            <v>Caixilho em alumínio maxim-ar, sob medida</v>
          </cell>
          <cell r="C1408" t="str">
            <v>M2</v>
          </cell>
          <cell r="D1408">
            <v>872</v>
          </cell>
          <cell r="E1408">
            <v>61.78</v>
          </cell>
          <cell r="F1408">
            <v>933.78</v>
          </cell>
          <cell r="G1408">
            <v>9</v>
          </cell>
        </row>
        <row r="1409">
          <cell r="A1409" t="str">
            <v>25.01.070</v>
          </cell>
          <cell r="B1409" t="str">
            <v>Caixilho em alumínio de correr com vidro, linha comercial</v>
          </cell>
          <cell r="C1409" t="str">
            <v>M2</v>
          </cell>
          <cell r="D1409">
            <v>256.06</v>
          </cell>
          <cell r="E1409">
            <v>61.78</v>
          </cell>
          <cell r="F1409">
            <v>317.83999999999997</v>
          </cell>
          <cell r="G1409">
            <v>9</v>
          </cell>
        </row>
        <row r="1410">
          <cell r="A1410" t="str">
            <v>25.01.080</v>
          </cell>
          <cell r="B1410" t="str">
            <v>Caixilho em alumínio de correr, sob medida</v>
          </cell>
          <cell r="C1410" t="str">
            <v>M2</v>
          </cell>
          <cell r="D1410">
            <v>811.3</v>
          </cell>
          <cell r="E1410">
            <v>61.78</v>
          </cell>
          <cell r="F1410">
            <v>873.08</v>
          </cell>
          <cell r="G1410">
            <v>9</v>
          </cell>
        </row>
        <row r="1411">
          <cell r="A1411" t="str">
            <v>25.01.090</v>
          </cell>
          <cell r="B1411" t="str">
            <v>Caixilho em alumínio tipo veneziana com vidro, linha comercial</v>
          </cell>
          <cell r="C1411" t="str">
            <v>M2</v>
          </cell>
          <cell r="D1411">
            <v>325.74</v>
          </cell>
          <cell r="E1411">
            <v>61.78</v>
          </cell>
          <cell r="F1411">
            <v>387.52</v>
          </cell>
          <cell r="G1411">
            <v>9</v>
          </cell>
        </row>
        <row r="1412">
          <cell r="A1412" t="str">
            <v>25.01.100</v>
          </cell>
          <cell r="B1412" t="str">
            <v>Caixilho em alumínio tipo veneziana, sob medida</v>
          </cell>
          <cell r="C1412" t="str">
            <v>M2</v>
          </cell>
          <cell r="D1412">
            <v>1198.58</v>
          </cell>
          <cell r="E1412">
            <v>61.78</v>
          </cell>
          <cell r="F1412">
            <v>1260.3599999999999</v>
          </cell>
          <cell r="G1412">
            <v>9</v>
          </cell>
        </row>
        <row r="1413">
          <cell r="A1413" t="str">
            <v>25.01.110</v>
          </cell>
          <cell r="B1413" t="str">
            <v>Caixilho guilhotina em alumínio anodizado, sob medida</v>
          </cell>
          <cell r="C1413" t="str">
            <v>M2</v>
          </cell>
          <cell r="D1413">
            <v>1065.3</v>
          </cell>
          <cell r="E1413">
            <v>61.78</v>
          </cell>
          <cell r="F1413">
            <v>1127.08</v>
          </cell>
          <cell r="G1413">
            <v>9</v>
          </cell>
        </row>
        <row r="1414">
          <cell r="A1414" t="str">
            <v>25.01.120</v>
          </cell>
          <cell r="B1414" t="str">
            <v>Caixilho tipo veneziana industrial com montantes em alumínio e aletas em fibra de vidro</v>
          </cell>
          <cell r="C1414" t="str">
            <v>M2</v>
          </cell>
          <cell r="D1414">
            <v>480.65</v>
          </cell>
          <cell r="F1414">
            <v>480.65</v>
          </cell>
          <cell r="G1414">
            <v>9</v>
          </cell>
        </row>
        <row r="1415">
          <cell r="A1415" t="str">
            <v>25.01.240</v>
          </cell>
          <cell r="B1415" t="str">
            <v>Caixilho fixo em alumínio, sob medida - branco</v>
          </cell>
          <cell r="C1415" t="str">
            <v>M2</v>
          </cell>
          <cell r="D1415">
            <v>1070.21</v>
          </cell>
          <cell r="E1415">
            <v>47.48</v>
          </cell>
          <cell r="F1415">
            <v>1117.69</v>
          </cell>
          <cell r="G1415">
            <v>9</v>
          </cell>
        </row>
        <row r="1416">
          <cell r="A1416" t="str">
            <v>25.01.361</v>
          </cell>
          <cell r="B1416" t="str">
            <v>Caixilho em alumínio maxim-ar com vidro - branco</v>
          </cell>
          <cell r="C1416" t="str">
            <v>M2</v>
          </cell>
          <cell r="D1416">
            <v>1382.64</v>
          </cell>
          <cell r="E1416">
            <v>61.78</v>
          </cell>
          <cell r="F1416">
            <v>1444.42</v>
          </cell>
          <cell r="G1416">
            <v>9</v>
          </cell>
        </row>
        <row r="1417">
          <cell r="A1417" t="str">
            <v>25.01.371</v>
          </cell>
          <cell r="B1417" t="str">
            <v>Caixilho em alumínio basculante com vidro - branco</v>
          </cell>
          <cell r="C1417" t="str">
            <v>M2</v>
          </cell>
          <cell r="D1417">
            <v>1301.01</v>
          </cell>
          <cell r="E1417">
            <v>61.78</v>
          </cell>
          <cell r="F1417">
            <v>1362.79</v>
          </cell>
          <cell r="G1417">
            <v>9</v>
          </cell>
        </row>
        <row r="1418">
          <cell r="A1418" t="str">
            <v>25.01.380</v>
          </cell>
          <cell r="B1418" t="str">
            <v>Caixilho em alumínio de correr com vidro - branco</v>
          </cell>
          <cell r="C1418" t="str">
            <v>M2</v>
          </cell>
          <cell r="D1418">
            <v>687.95</v>
          </cell>
          <cell r="E1418">
            <v>61.78</v>
          </cell>
          <cell r="F1418">
            <v>749.73</v>
          </cell>
          <cell r="G1418">
            <v>9</v>
          </cell>
        </row>
        <row r="1419">
          <cell r="A1419" t="str">
            <v>25.01.400</v>
          </cell>
          <cell r="B1419" t="str">
            <v>Caixilho em alumínio anodizado fixo</v>
          </cell>
          <cell r="C1419" t="str">
            <v>M2</v>
          </cell>
          <cell r="D1419">
            <v>600.91999999999996</v>
          </cell>
          <cell r="E1419">
            <v>47.48</v>
          </cell>
          <cell r="F1419">
            <v>648.4</v>
          </cell>
          <cell r="G1419">
            <v>9</v>
          </cell>
        </row>
        <row r="1420">
          <cell r="A1420" t="str">
            <v>25.01.410</v>
          </cell>
          <cell r="B1420" t="str">
            <v>Caixilho em alumínio anodizado maxim-ar</v>
          </cell>
          <cell r="C1420" t="str">
            <v>M2</v>
          </cell>
          <cell r="D1420">
            <v>944.96</v>
          </cell>
          <cell r="E1420">
            <v>47.48</v>
          </cell>
          <cell r="F1420">
            <v>992.44</v>
          </cell>
          <cell r="G1420">
            <v>9</v>
          </cell>
        </row>
        <row r="1421">
          <cell r="A1421" t="str">
            <v>25.01.430</v>
          </cell>
          <cell r="B1421" t="str">
            <v>Caixilho em alumínio fixo, tipo fachada</v>
          </cell>
          <cell r="C1421" t="str">
            <v>M2</v>
          </cell>
          <cell r="D1421">
            <v>1011.35</v>
          </cell>
          <cell r="E1421">
            <v>35.61</v>
          </cell>
          <cell r="F1421">
            <v>1046.96</v>
          </cell>
          <cell r="G1421">
            <v>9</v>
          </cell>
        </row>
        <row r="1422">
          <cell r="A1422" t="str">
            <v>25.01.440</v>
          </cell>
          <cell r="B1422" t="str">
            <v>Caixilho em alumínio maxim-ar, tipo fachada</v>
          </cell>
          <cell r="C1422" t="str">
            <v>M2</v>
          </cell>
          <cell r="D1422">
            <v>848.07</v>
          </cell>
          <cell r="E1422">
            <v>35.61</v>
          </cell>
          <cell r="F1422">
            <v>883.68</v>
          </cell>
          <cell r="G1422">
            <v>9</v>
          </cell>
        </row>
        <row r="1423">
          <cell r="A1423" t="str">
            <v>25.01.450</v>
          </cell>
          <cell r="B1423" t="str">
            <v>Caixilho em alumínio para pele de vidro, tipo fachada</v>
          </cell>
          <cell r="C1423" t="str">
            <v>M2</v>
          </cell>
          <cell r="D1423">
            <v>1209.17</v>
          </cell>
          <cell r="E1423">
            <v>35.61</v>
          </cell>
          <cell r="F1423">
            <v>1244.78</v>
          </cell>
          <cell r="G1423">
            <v>9</v>
          </cell>
        </row>
        <row r="1424">
          <cell r="A1424" t="str">
            <v>25.01.460</v>
          </cell>
          <cell r="B1424" t="str">
            <v>Gradil em alumínio natural, sob medida</v>
          </cell>
          <cell r="C1424" t="str">
            <v>M2</v>
          </cell>
          <cell r="D1424">
            <v>685.33</v>
          </cell>
          <cell r="F1424">
            <v>685.33</v>
          </cell>
          <cell r="G1424">
            <v>9</v>
          </cell>
        </row>
        <row r="1425">
          <cell r="A1425" t="str">
            <v>25.01.470</v>
          </cell>
          <cell r="B1425" t="str">
            <v>Caixilho fixo tipo veneziana em alumínio anodizado, sob medida - branco</v>
          </cell>
          <cell r="C1425" t="str">
            <v>M2</v>
          </cell>
          <cell r="D1425">
            <v>1380.72</v>
          </cell>
          <cell r="F1425">
            <v>1380.72</v>
          </cell>
          <cell r="G1425">
            <v>9</v>
          </cell>
        </row>
        <row r="1426">
          <cell r="A1426" t="str">
            <v>25.01.480</v>
          </cell>
          <cell r="B1426" t="str">
            <v>Caixilho em alumínio com pintura eletrostática, basculante, sob medida - branco</v>
          </cell>
          <cell r="C1426" t="str">
            <v>M2</v>
          </cell>
          <cell r="D1426">
            <v>846.45</v>
          </cell>
          <cell r="F1426">
            <v>846.45</v>
          </cell>
          <cell r="G1426">
            <v>9</v>
          </cell>
        </row>
        <row r="1427">
          <cell r="A1427" t="str">
            <v>25.01.490</v>
          </cell>
          <cell r="B1427" t="str">
            <v>Caixilho em alumínio com pintura eletrostática, maxim-ar, sob medida - branco</v>
          </cell>
          <cell r="C1427" t="str">
            <v>M2</v>
          </cell>
          <cell r="D1427">
            <v>879.46</v>
          </cell>
          <cell r="F1427">
            <v>879.46</v>
          </cell>
          <cell r="G1427">
            <v>9</v>
          </cell>
        </row>
        <row r="1428">
          <cell r="A1428" t="str">
            <v>25.01.500</v>
          </cell>
          <cell r="B1428" t="str">
            <v>Caixilho em alumínio anodizado fixo, sob medida - bronze/preto</v>
          </cell>
          <cell r="C1428" t="str">
            <v>M2</v>
          </cell>
          <cell r="D1428">
            <v>1013.61</v>
          </cell>
          <cell r="E1428">
            <v>61.78</v>
          </cell>
          <cell r="F1428">
            <v>1075.3900000000001</v>
          </cell>
          <cell r="G1428">
            <v>9</v>
          </cell>
        </row>
        <row r="1429">
          <cell r="A1429" t="str">
            <v>25.01.510</v>
          </cell>
          <cell r="B1429" t="str">
            <v>Caixilho em alumínio anodizado basculante, sob medida - bronze/preto</v>
          </cell>
          <cell r="C1429" t="str">
            <v>M2</v>
          </cell>
          <cell r="D1429">
            <v>1116.21</v>
          </cell>
          <cell r="E1429">
            <v>61.78</v>
          </cell>
          <cell r="F1429">
            <v>1177.99</v>
          </cell>
          <cell r="G1429">
            <v>9</v>
          </cell>
        </row>
        <row r="1430">
          <cell r="A1430" t="str">
            <v>25.01.520</v>
          </cell>
          <cell r="B1430" t="str">
            <v>Caixilho em alumínio anodizado maxim-ar, sob medida - bronze/preto</v>
          </cell>
          <cell r="C1430" t="str">
            <v>M2</v>
          </cell>
          <cell r="D1430">
            <v>1116.18</v>
          </cell>
          <cell r="E1430">
            <v>61.78</v>
          </cell>
          <cell r="F1430">
            <v>1177.96</v>
          </cell>
          <cell r="G1430">
            <v>9</v>
          </cell>
        </row>
        <row r="1431">
          <cell r="A1431" t="str">
            <v>25.01.530</v>
          </cell>
          <cell r="B1431" t="str">
            <v>Caixilho em alumínio anodizado de correr, sob medida - bronze/preto</v>
          </cell>
          <cell r="C1431" t="str">
            <v>M2</v>
          </cell>
          <cell r="D1431">
            <v>1084.45</v>
          </cell>
          <cell r="E1431">
            <v>61.78</v>
          </cell>
          <cell r="F1431">
            <v>1146.23</v>
          </cell>
          <cell r="G1431">
            <v>9</v>
          </cell>
        </row>
        <row r="1432">
          <cell r="A1432" t="str">
            <v>25.02</v>
          </cell>
          <cell r="B1432" t="str">
            <v>Porta em aluminio</v>
          </cell>
          <cell r="G1432">
            <v>9</v>
          </cell>
        </row>
        <row r="1433">
          <cell r="A1433" t="str">
            <v>25.02.010</v>
          </cell>
          <cell r="B1433" t="str">
            <v>Porta de entrada de abrir em alumínio com vidro, linha comercial</v>
          </cell>
          <cell r="C1433" t="str">
            <v>M2</v>
          </cell>
          <cell r="D1433">
            <v>356.5</v>
          </cell>
          <cell r="E1433">
            <v>123.54</v>
          </cell>
          <cell r="F1433">
            <v>480.04</v>
          </cell>
          <cell r="G1433">
            <v>9</v>
          </cell>
        </row>
        <row r="1434">
          <cell r="A1434" t="str">
            <v>25.02.020</v>
          </cell>
          <cell r="B1434" t="str">
            <v>Porta de entrada de abrir em alumínio, sob medida</v>
          </cell>
          <cell r="C1434" t="str">
            <v>M2</v>
          </cell>
          <cell r="D1434">
            <v>860.11</v>
          </cell>
          <cell r="E1434">
            <v>123.54</v>
          </cell>
          <cell r="F1434">
            <v>983.65</v>
          </cell>
          <cell r="G1434">
            <v>5</v>
          </cell>
        </row>
        <row r="1435">
          <cell r="A1435" t="str">
            <v>25.02.040</v>
          </cell>
          <cell r="B1435" t="str">
            <v>Porta de entrada de correr em alumínio, sob medida</v>
          </cell>
          <cell r="C1435" t="str">
            <v>M2</v>
          </cell>
          <cell r="D1435">
            <v>985.5</v>
          </cell>
          <cell r="E1435">
            <v>123.54</v>
          </cell>
          <cell r="F1435">
            <v>1109.04</v>
          </cell>
          <cell r="G1435">
            <v>9</v>
          </cell>
        </row>
        <row r="1436">
          <cell r="A1436" t="str">
            <v>25.02.042</v>
          </cell>
          <cell r="B1436" t="str">
            <v>Porta de correr em alumínio tipo lambri branco, sob medida</v>
          </cell>
          <cell r="C1436" t="str">
            <v>M2</v>
          </cell>
          <cell r="D1436">
            <v>848.5</v>
          </cell>
          <cell r="E1436">
            <v>61.78</v>
          </cell>
          <cell r="F1436">
            <v>910.28</v>
          </cell>
          <cell r="G1436">
            <v>9</v>
          </cell>
        </row>
        <row r="1437">
          <cell r="A1437" t="str">
            <v>25.02.050</v>
          </cell>
          <cell r="B1437" t="str">
            <v>Porta veneziana de abrir em alumínio, linha comercial</v>
          </cell>
          <cell r="C1437" t="str">
            <v>M2</v>
          </cell>
          <cell r="D1437">
            <v>375.86</v>
          </cell>
          <cell r="E1437">
            <v>123.54</v>
          </cell>
          <cell r="F1437">
            <v>499.4</v>
          </cell>
          <cell r="G1437">
            <v>9</v>
          </cell>
        </row>
        <row r="1438">
          <cell r="A1438" t="str">
            <v>25.02.060</v>
          </cell>
          <cell r="B1438" t="str">
            <v>Porta/portinhola tipo veneziana de abrir em alumínio, sob medida</v>
          </cell>
          <cell r="C1438" t="str">
            <v>M2</v>
          </cell>
          <cell r="D1438">
            <v>761.4</v>
          </cell>
          <cell r="E1438">
            <v>123.54</v>
          </cell>
          <cell r="F1438">
            <v>884.94</v>
          </cell>
          <cell r="G1438">
            <v>9</v>
          </cell>
        </row>
        <row r="1439">
          <cell r="A1439" t="str">
            <v>25.02.070</v>
          </cell>
          <cell r="B1439" t="str">
            <v>Portinhola tipo veneziana de abrir em alumínio, linha comercial</v>
          </cell>
          <cell r="C1439" t="str">
            <v>M2</v>
          </cell>
          <cell r="D1439">
            <v>515.59</v>
          </cell>
          <cell r="E1439">
            <v>123.54</v>
          </cell>
          <cell r="F1439">
            <v>639.13</v>
          </cell>
          <cell r="G1439">
            <v>9</v>
          </cell>
        </row>
        <row r="1440">
          <cell r="A1440" t="str">
            <v>25.02.110</v>
          </cell>
          <cell r="B1440" t="str">
            <v>Porta veneziana de abrir em alumínio, sob medida</v>
          </cell>
          <cell r="C1440" t="str">
            <v>M2</v>
          </cell>
          <cell r="D1440">
            <v>945.52</v>
          </cell>
          <cell r="E1440">
            <v>123.54</v>
          </cell>
          <cell r="F1440">
            <v>1069.06</v>
          </cell>
          <cell r="G1440">
            <v>9</v>
          </cell>
        </row>
        <row r="1441">
          <cell r="A1441" t="str">
            <v>25.02.211</v>
          </cell>
          <cell r="B1441" t="str">
            <v>Porta veneziana de abrir em alumínio - cor branca</v>
          </cell>
          <cell r="C1441" t="str">
            <v>M2</v>
          </cell>
          <cell r="D1441">
            <v>565.83000000000004</v>
          </cell>
          <cell r="E1441">
            <v>123.54</v>
          </cell>
          <cell r="F1441">
            <v>689.37</v>
          </cell>
          <cell r="G1441">
            <v>9</v>
          </cell>
        </row>
        <row r="1442">
          <cell r="A1442" t="str">
            <v>25.02.221</v>
          </cell>
          <cell r="B1442" t="str">
            <v>Porta de correr em alumínio com veneziana e vidro - cor branca</v>
          </cell>
          <cell r="C1442" t="str">
            <v>M2</v>
          </cell>
          <cell r="D1442">
            <v>620.72</v>
          </cell>
          <cell r="E1442">
            <v>123.54</v>
          </cell>
          <cell r="F1442">
            <v>744.26</v>
          </cell>
          <cell r="G1442">
            <v>9</v>
          </cell>
        </row>
        <row r="1443">
          <cell r="A1443" t="str">
            <v>25.02.230</v>
          </cell>
          <cell r="B1443" t="str">
            <v>Porta em alumínio anodizado de abrir, sob medida - bronze/preto</v>
          </cell>
          <cell r="C1443" t="str">
            <v>M2</v>
          </cell>
          <cell r="D1443">
            <v>959.54</v>
          </cell>
          <cell r="E1443">
            <v>61.78</v>
          </cell>
          <cell r="F1443">
            <v>1021.32</v>
          </cell>
          <cell r="G1443">
            <v>9</v>
          </cell>
        </row>
        <row r="1444">
          <cell r="A1444" t="str">
            <v>25.02.240</v>
          </cell>
          <cell r="B1444" t="str">
            <v>Porta em alumínio anodizado de correr, sob medida - bronze/preto</v>
          </cell>
          <cell r="C1444" t="str">
            <v>M2</v>
          </cell>
          <cell r="D1444">
            <v>914.22</v>
          </cell>
          <cell r="E1444">
            <v>61.78</v>
          </cell>
          <cell r="F1444">
            <v>976</v>
          </cell>
          <cell r="G1444">
            <v>9</v>
          </cell>
        </row>
        <row r="1445">
          <cell r="A1445" t="str">
            <v>25.02.250</v>
          </cell>
          <cell r="B1445" t="str">
            <v>Porta em alumínio anodizado de abrir, tipo veneziana, sob medida - bronze/preto</v>
          </cell>
          <cell r="C1445" t="str">
            <v>M2</v>
          </cell>
          <cell r="D1445">
            <v>868.11</v>
          </cell>
          <cell r="E1445">
            <v>61.78</v>
          </cell>
          <cell r="F1445">
            <v>929.89</v>
          </cell>
          <cell r="G1445">
            <v>9</v>
          </cell>
        </row>
        <row r="1446">
          <cell r="A1446" t="str">
            <v>25.02.260</v>
          </cell>
          <cell r="B1446" t="str">
            <v>Portinhola em alumínio anodizado de correr, tipo veneziana, sob medida - bronze/preto</v>
          </cell>
          <cell r="C1446" t="str">
            <v>M2</v>
          </cell>
          <cell r="D1446">
            <v>1237.94</v>
          </cell>
          <cell r="E1446">
            <v>61.78</v>
          </cell>
          <cell r="F1446">
            <v>1299.72</v>
          </cell>
          <cell r="G1446">
            <v>9</v>
          </cell>
        </row>
        <row r="1447">
          <cell r="A1447" t="str">
            <v>25.02.300</v>
          </cell>
          <cell r="B1447" t="str">
            <v>Porta de abrir em alumínio com pintura eletrostática, sob medida - cor branca</v>
          </cell>
          <cell r="C1447" t="str">
            <v>M2</v>
          </cell>
          <cell r="D1447">
            <v>1217.3</v>
          </cell>
          <cell r="E1447">
            <v>123.54</v>
          </cell>
          <cell r="F1447">
            <v>1340.84</v>
          </cell>
          <cell r="G1447">
            <v>9</v>
          </cell>
        </row>
        <row r="1448">
          <cell r="A1448" t="str">
            <v>25.02.310</v>
          </cell>
          <cell r="B1448" t="str">
            <v>Porta de abrir em alumínio tipo lambri, sob medida - cor branca</v>
          </cell>
          <cell r="C1448" t="str">
            <v>M2</v>
          </cell>
          <cell r="D1448">
            <v>1148.8699999999999</v>
          </cell>
          <cell r="E1448">
            <v>123.54</v>
          </cell>
          <cell r="F1448">
            <v>1272.4100000000001</v>
          </cell>
          <cell r="G1448">
            <v>9</v>
          </cell>
        </row>
        <row r="1449">
          <cell r="A1449" t="str">
            <v>25.20</v>
          </cell>
          <cell r="B1449" t="str">
            <v>Reparos, conservacoes e complementos - GRUPO 25</v>
          </cell>
          <cell r="G1449">
            <v>9</v>
          </cell>
        </row>
        <row r="1450">
          <cell r="A1450" t="str">
            <v>25.20.020</v>
          </cell>
          <cell r="B1450" t="str">
            <v>Tela de proteção tipo mosquiteira removível, em fibra de vidro com revestimento em PVC e requadro em alumínio</v>
          </cell>
          <cell r="C1450" t="str">
            <v>M2</v>
          </cell>
          <cell r="D1450">
            <v>216.88</v>
          </cell>
          <cell r="F1450">
            <v>216.88</v>
          </cell>
          <cell r="G1450">
            <v>9</v>
          </cell>
        </row>
        <row r="1451">
          <cell r="A1451" t="str">
            <v>26</v>
          </cell>
          <cell r="B1451" t="str">
            <v>ESQUADRIA E ELEMENTO EM VIDRO</v>
          </cell>
          <cell r="G1451">
            <v>5</v>
          </cell>
        </row>
        <row r="1452">
          <cell r="A1452" t="str">
            <v>26.01</v>
          </cell>
          <cell r="B1452" t="str">
            <v>Vidro comum e laminado</v>
          </cell>
          <cell r="G1452">
            <v>9</v>
          </cell>
        </row>
        <row r="1453">
          <cell r="A1453" t="str">
            <v>26.01.020</v>
          </cell>
          <cell r="B1453" t="str">
            <v>Vidro liso transparente de 3 mm</v>
          </cell>
          <cell r="C1453" t="str">
            <v>M2</v>
          </cell>
          <cell r="D1453">
            <v>98.88</v>
          </cell>
          <cell r="E1453">
            <v>19.72</v>
          </cell>
          <cell r="F1453">
            <v>118.6</v>
          </cell>
          <cell r="G1453">
            <v>2</v>
          </cell>
        </row>
        <row r="1454">
          <cell r="A1454" t="str">
            <v>26.01.040</v>
          </cell>
          <cell r="B1454" t="str">
            <v>Vidro liso transparente de 4 mm</v>
          </cell>
          <cell r="C1454" t="str">
            <v>M2</v>
          </cell>
          <cell r="D1454">
            <v>139.66999999999999</v>
          </cell>
          <cell r="E1454">
            <v>19.72</v>
          </cell>
          <cell r="F1454">
            <v>159.38999999999999</v>
          </cell>
          <cell r="G1454">
            <v>5</v>
          </cell>
        </row>
        <row r="1455">
          <cell r="A1455" t="str">
            <v>26.01.060</v>
          </cell>
          <cell r="B1455" t="str">
            <v>Vidro liso transparente de 5 mm</v>
          </cell>
          <cell r="C1455" t="str">
            <v>M2</v>
          </cell>
          <cell r="D1455">
            <v>140.81</v>
          </cell>
          <cell r="E1455">
            <v>19.72</v>
          </cell>
          <cell r="F1455">
            <v>160.53</v>
          </cell>
          <cell r="G1455">
            <v>9</v>
          </cell>
        </row>
        <row r="1456">
          <cell r="A1456" t="str">
            <v>26.01.080</v>
          </cell>
          <cell r="B1456" t="str">
            <v>Vidro liso transparente de 6 mm</v>
          </cell>
          <cell r="C1456" t="str">
            <v>M2</v>
          </cell>
          <cell r="D1456">
            <v>167.53</v>
          </cell>
          <cell r="E1456">
            <v>25.8</v>
          </cell>
          <cell r="F1456">
            <v>193.33</v>
          </cell>
          <cell r="G1456">
            <v>9</v>
          </cell>
        </row>
        <row r="1457">
          <cell r="A1457" t="str">
            <v>26.01.140</v>
          </cell>
          <cell r="B1457" t="str">
            <v>Vidro liso laminado colorido de 6 mm</v>
          </cell>
          <cell r="C1457" t="str">
            <v>M2</v>
          </cell>
          <cell r="D1457">
            <v>354.26</v>
          </cell>
          <cell r="E1457">
            <v>25.8</v>
          </cell>
          <cell r="F1457">
            <v>380.06</v>
          </cell>
          <cell r="G1457">
            <v>9</v>
          </cell>
        </row>
        <row r="1458">
          <cell r="A1458" t="str">
            <v>26.01.142</v>
          </cell>
          <cell r="B1458" t="str">
            <v>Vidro liso laminado colorido de 8 mm</v>
          </cell>
          <cell r="C1458" t="str">
            <v>M2</v>
          </cell>
          <cell r="D1458">
            <v>371.42</v>
          </cell>
          <cell r="E1458">
            <v>29.6</v>
          </cell>
          <cell r="F1458">
            <v>401.02</v>
          </cell>
          <cell r="G1458">
            <v>9</v>
          </cell>
        </row>
        <row r="1459">
          <cell r="A1459" t="str">
            <v>26.01.155</v>
          </cell>
          <cell r="B1459" t="str">
            <v>Vidro liso laminado colorido de 10 mm</v>
          </cell>
          <cell r="C1459" t="str">
            <v>M2</v>
          </cell>
          <cell r="D1459">
            <v>451.82</v>
          </cell>
          <cell r="E1459">
            <v>31.14</v>
          </cell>
          <cell r="F1459">
            <v>482.96</v>
          </cell>
          <cell r="G1459">
            <v>9</v>
          </cell>
        </row>
        <row r="1460">
          <cell r="A1460" t="str">
            <v>26.01.160</v>
          </cell>
          <cell r="B1460" t="str">
            <v>Vidro liso laminado leitoso de 6 mm</v>
          </cell>
          <cell r="C1460" t="str">
            <v>M2</v>
          </cell>
          <cell r="D1460">
            <v>409.44</v>
          </cell>
          <cell r="E1460">
            <v>25.8</v>
          </cell>
          <cell r="F1460">
            <v>435.24</v>
          </cell>
          <cell r="G1460">
            <v>9</v>
          </cell>
        </row>
        <row r="1461">
          <cell r="A1461" t="str">
            <v>26.01.168</v>
          </cell>
          <cell r="B1461" t="str">
            <v>Vidro liso laminado incolor de 6 mm</v>
          </cell>
          <cell r="C1461" t="str">
            <v>M2</v>
          </cell>
          <cell r="D1461">
            <v>250.67</v>
          </cell>
          <cell r="E1461">
            <v>25.8</v>
          </cell>
          <cell r="F1461">
            <v>276.47000000000003</v>
          </cell>
          <cell r="G1461">
            <v>9</v>
          </cell>
        </row>
        <row r="1462">
          <cell r="A1462" t="str">
            <v>26.01.169</v>
          </cell>
          <cell r="B1462" t="str">
            <v>Vidro liso laminado incolor de 8 mm</v>
          </cell>
          <cell r="C1462" t="str">
            <v>M2</v>
          </cell>
          <cell r="D1462">
            <v>285.64999999999998</v>
          </cell>
          <cell r="E1462">
            <v>29.6</v>
          </cell>
          <cell r="F1462">
            <v>315.25</v>
          </cell>
          <cell r="G1462">
            <v>9</v>
          </cell>
        </row>
        <row r="1463">
          <cell r="A1463" t="str">
            <v>26.01.170</v>
          </cell>
          <cell r="B1463" t="str">
            <v>Vidro liso laminado incolor de 10 mm</v>
          </cell>
          <cell r="C1463" t="str">
            <v>M2</v>
          </cell>
          <cell r="D1463">
            <v>351.02</v>
          </cell>
          <cell r="E1463">
            <v>31.14</v>
          </cell>
          <cell r="F1463">
            <v>382.16</v>
          </cell>
          <cell r="G1463">
            <v>9</v>
          </cell>
        </row>
        <row r="1464">
          <cell r="A1464" t="str">
            <v>26.01.230</v>
          </cell>
          <cell r="B1464" t="str">
            <v>Vidro fantasia de 3/4 mm</v>
          </cell>
          <cell r="C1464" t="str">
            <v>M2</v>
          </cell>
          <cell r="D1464">
            <v>176.35</v>
          </cell>
          <cell r="E1464">
            <v>19.72</v>
          </cell>
          <cell r="F1464">
            <v>196.07</v>
          </cell>
          <cell r="G1464">
            <v>9</v>
          </cell>
        </row>
        <row r="1465">
          <cell r="A1465" t="str">
            <v>26.01.348</v>
          </cell>
          <cell r="B1465" t="str">
            <v>Vidro multilaminado de alta segurança, proteção balística nível III</v>
          </cell>
          <cell r="C1465" t="str">
            <v>M2</v>
          </cell>
          <cell r="D1465">
            <v>3888.51</v>
          </cell>
          <cell r="F1465">
            <v>3888.51</v>
          </cell>
          <cell r="G1465">
            <v>9</v>
          </cell>
        </row>
        <row r="1466">
          <cell r="A1466" t="str">
            <v>26.01.350</v>
          </cell>
          <cell r="B1466" t="str">
            <v>Vidro multilaminado de alta segurança em policarbonato, proteção balística nível III</v>
          </cell>
          <cell r="C1466" t="str">
            <v>M2</v>
          </cell>
          <cell r="D1466">
            <v>5910.43</v>
          </cell>
          <cell r="E1466">
            <v>77.69</v>
          </cell>
          <cell r="F1466">
            <v>5988.12</v>
          </cell>
          <cell r="G1466">
            <v>9</v>
          </cell>
        </row>
        <row r="1467">
          <cell r="A1467" t="str">
            <v>26.01.460</v>
          </cell>
          <cell r="B1467" t="str">
            <v>Vidro float monolítico verde de 6 mm</v>
          </cell>
          <cell r="C1467" t="str">
            <v>M2</v>
          </cell>
          <cell r="D1467">
            <v>204.77</v>
          </cell>
          <cell r="E1467">
            <v>25.8</v>
          </cell>
          <cell r="F1467">
            <v>230.57</v>
          </cell>
          <cell r="G1467">
            <v>9</v>
          </cell>
        </row>
        <row r="1468">
          <cell r="A1468" t="str">
            <v>26.02</v>
          </cell>
          <cell r="B1468" t="str">
            <v>Vidro temperado</v>
          </cell>
          <cell r="G1468">
            <v>9</v>
          </cell>
        </row>
        <row r="1469">
          <cell r="A1469" t="str">
            <v>26.02.020</v>
          </cell>
          <cell r="B1469" t="str">
            <v>Vidro temperado incolor de 6 mm</v>
          </cell>
          <cell r="C1469" t="str">
            <v>M2</v>
          </cell>
          <cell r="D1469">
            <v>213.54</v>
          </cell>
          <cell r="E1469">
            <v>25.8</v>
          </cell>
          <cell r="F1469">
            <v>239.34</v>
          </cell>
          <cell r="G1469">
            <v>9</v>
          </cell>
        </row>
        <row r="1470">
          <cell r="A1470" t="str">
            <v>26.02.040</v>
          </cell>
          <cell r="B1470" t="str">
            <v>Vidro temperado incolor de 8 mm</v>
          </cell>
          <cell r="C1470" t="str">
            <v>M2</v>
          </cell>
          <cell r="D1470">
            <v>227.92</v>
          </cell>
          <cell r="E1470">
            <v>29.6</v>
          </cell>
          <cell r="F1470">
            <v>257.52</v>
          </cell>
          <cell r="G1470">
            <v>5</v>
          </cell>
        </row>
        <row r="1471">
          <cell r="A1471" t="str">
            <v>26.02.060</v>
          </cell>
          <cell r="B1471" t="str">
            <v>Vidro temperado incolor de 10 mm</v>
          </cell>
          <cell r="C1471" t="str">
            <v>M2</v>
          </cell>
          <cell r="D1471">
            <v>256.94</v>
          </cell>
          <cell r="E1471">
            <v>31.14</v>
          </cell>
          <cell r="F1471">
            <v>288.08</v>
          </cell>
          <cell r="G1471">
            <v>9</v>
          </cell>
        </row>
        <row r="1472">
          <cell r="A1472" t="str">
            <v>26.02.120</v>
          </cell>
          <cell r="B1472" t="str">
            <v>Vidro temperado cinza ou bronze de 6 mm</v>
          </cell>
          <cell r="C1472" t="str">
            <v>M2</v>
          </cell>
          <cell r="D1472">
            <v>257.73</v>
          </cell>
          <cell r="E1472">
            <v>25.79</v>
          </cell>
          <cell r="F1472">
            <v>283.52</v>
          </cell>
          <cell r="G1472">
            <v>9</v>
          </cell>
        </row>
        <row r="1473">
          <cell r="A1473" t="str">
            <v>26.02.140</v>
          </cell>
          <cell r="B1473" t="str">
            <v>Vidro temperado cinza ou bronze de 8 mm</v>
          </cell>
          <cell r="C1473" t="str">
            <v>M2</v>
          </cell>
          <cell r="D1473">
            <v>315.95999999999998</v>
          </cell>
          <cell r="E1473">
            <v>29.6</v>
          </cell>
          <cell r="F1473">
            <v>345.56</v>
          </cell>
          <cell r="G1473">
            <v>9</v>
          </cell>
        </row>
        <row r="1474">
          <cell r="A1474" t="str">
            <v>26.02.160</v>
          </cell>
          <cell r="B1474" t="str">
            <v>Vidro temperado cinza ou bronze de 10 mm</v>
          </cell>
          <cell r="C1474" t="str">
            <v>M2</v>
          </cell>
          <cell r="D1474">
            <v>419.58</v>
          </cell>
          <cell r="E1474">
            <v>31.14</v>
          </cell>
          <cell r="F1474">
            <v>450.72</v>
          </cell>
          <cell r="G1474">
            <v>9</v>
          </cell>
        </row>
        <row r="1475">
          <cell r="A1475" t="str">
            <v>26.02.170</v>
          </cell>
          <cell r="B1475" t="str">
            <v>Vidro temperado serigrafado incolor de 8 mm</v>
          </cell>
          <cell r="C1475" t="str">
            <v>M2</v>
          </cell>
          <cell r="D1475">
            <v>519.77</v>
          </cell>
          <cell r="E1475">
            <v>29.6</v>
          </cell>
          <cell r="F1475">
            <v>549.37</v>
          </cell>
          <cell r="G1475">
            <v>9</v>
          </cell>
        </row>
        <row r="1476">
          <cell r="A1476" t="str">
            <v>26.02.300</v>
          </cell>
          <cell r="B1476" t="str">
            <v>Vidro temperado neutro verde de 10 mm</v>
          </cell>
          <cell r="C1476" t="str">
            <v>M2</v>
          </cell>
          <cell r="D1476">
            <v>465.19</v>
          </cell>
          <cell r="E1476">
            <v>31.14</v>
          </cell>
          <cell r="F1476">
            <v>496.33</v>
          </cell>
          <cell r="G1476">
            <v>9</v>
          </cell>
        </row>
        <row r="1477">
          <cell r="A1477" t="str">
            <v>26.03</v>
          </cell>
          <cell r="B1477" t="str">
            <v>Vidro especial</v>
          </cell>
          <cell r="G1477">
            <v>9</v>
          </cell>
        </row>
        <row r="1478">
          <cell r="A1478" t="str">
            <v>26.03.070</v>
          </cell>
          <cell r="B1478" t="str">
            <v>Vidro laminado temperado incolor de 8mm</v>
          </cell>
          <cell r="C1478" t="str">
            <v>M2</v>
          </cell>
          <cell r="D1478">
            <v>385.32</v>
          </cell>
          <cell r="E1478">
            <v>29.6</v>
          </cell>
          <cell r="F1478">
            <v>414.92</v>
          </cell>
          <cell r="G1478">
            <v>9</v>
          </cell>
        </row>
        <row r="1479">
          <cell r="A1479" t="str">
            <v>26.03.074</v>
          </cell>
          <cell r="B1479" t="str">
            <v>Vidro laminado temperado incolor de 16 mm</v>
          </cell>
          <cell r="C1479" t="str">
            <v>M2</v>
          </cell>
          <cell r="D1479">
            <v>980.87</v>
          </cell>
          <cell r="E1479">
            <v>39.47</v>
          </cell>
          <cell r="F1479">
            <v>1020.34</v>
          </cell>
          <cell r="G1479">
            <v>5</v>
          </cell>
        </row>
        <row r="1480">
          <cell r="A1480" t="str">
            <v>26.04</v>
          </cell>
          <cell r="B1480" t="str">
            <v>Espelhos</v>
          </cell>
          <cell r="G1480">
            <v>9</v>
          </cell>
        </row>
        <row r="1481">
          <cell r="A1481" t="str">
            <v>26.04.010</v>
          </cell>
          <cell r="B1481" t="str">
            <v>Espelho em vidro cristal liso, espessura de 4 mm</v>
          </cell>
          <cell r="C1481" t="str">
            <v>M2</v>
          </cell>
          <cell r="D1481">
            <v>568.36</v>
          </cell>
          <cell r="F1481">
            <v>568.36</v>
          </cell>
          <cell r="G1481">
            <v>9</v>
          </cell>
        </row>
        <row r="1482">
          <cell r="A1482" t="str">
            <v>26.04.030</v>
          </cell>
          <cell r="B1482" t="str">
            <v>Espelho comum de 3 mm com moldura em alumínio</v>
          </cell>
          <cell r="C1482" t="str">
            <v>M2</v>
          </cell>
          <cell r="D1482">
            <v>704.81</v>
          </cell>
          <cell r="E1482">
            <v>20.6</v>
          </cell>
          <cell r="F1482">
            <v>725.41</v>
          </cell>
          <cell r="G1482">
            <v>5</v>
          </cell>
        </row>
        <row r="1483">
          <cell r="A1483" t="str">
            <v>26.20</v>
          </cell>
          <cell r="B1483" t="str">
            <v>Reparos, conservacoes e complementos - GRUPO 26</v>
          </cell>
          <cell r="G1483">
            <v>9</v>
          </cell>
        </row>
        <row r="1484">
          <cell r="A1484" t="str">
            <v>26.20.010</v>
          </cell>
          <cell r="B1484" t="str">
            <v>Massa para vidro</v>
          </cell>
          <cell r="C1484" t="str">
            <v>M</v>
          </cell>
          <cell r="D1484">
            <v>1.62</v>
          </cell>
          <cell r="E1484">
            <v>4.0599999999999996</v>
          </cell>
          <cell r="F1484">
            <v>5.68</v>
          </cell>
          <cell r="G1484">
            <v>9</v>
          </cell>
        </row>
        <row r="1485">
          <cell r="A1485" t="str">
            <v>26.20.020</v>
          </cell>
          <cell r="B1485" t="str">
            <v>Recolocação de vidro inclusive emassamento ou recolocação de baguetes</v>
          </cell>
          <cell r="C1485" t="str">
            <v>M2</v>
          </cell>
          <cell r="D1485">
            <v>8.1199999999999992</v>
          </cell>
          <cell r="E1485">
            <v>54.16</v>
          </cell>
          <cell r="F1485">
            <v>62.28</v>
          </cell>
          <cell r="G1485">
            <v>5</v>
          </cell>
        </row>
        <row r="1486">
          <cell r="A1486" t="str">
            <v>27</v>
          </cell>
          <cell r="B1486" t="str">
            <v>ESQUADRIA E ELEMENTO EM MATERIAL ESPECIAL</v>
          </cell>
          <cell r="G1486">
            <v>9</v>
          </cell>
        </row>
        <row r="1487">
          <cell r="A1487" t="str">
            <v>27.02</v>
          </cell>
          <cell r="B1487" t="str">
            <v>Policarbonato</v>
          </cell>
          <cell r="G1487">
            <v>9</v>
          </cell>
        </row>
        <row r="1488">
          <cell r="A1488" t="str">
            <v>27.02.001</v>
          </cell>
          <cell r="B1488" t="str">
            <v>Chapa em policarbonato compacta, fumê, espessura de 6 mm</v>
          </cell>
          <cell r="C1488" t="str">
            <v>M2</v>
          </cell>
          <cell r="D1488">
            <v>468.02</v>
          </cell>
          <cell r="E1488">
            <v>94.68</v>
          </cell>
          <cell r="F1488">
            <v>562.70000000000005</v>
          </cell>
          <cell r="G1488">
            <v>2</v>
          </cell>
        </row>
        <row r="1489">
          <cell r="A1489" t="str">
            <v>27.02.011</v>
          </cell>
          <cell r="B1489" t="str">
            <v>Chapa em policarbonato compacta, cristal, espessura de 6 mm</v>
          </cell>
          <cell r="C1489" t="str">
            <v>M2</v>
          </cell>
          <cell r="D1489">
            <v>460.1</v>
          </cell>
          <cell r="E1489">
            <v>94.68</v>
          </cell>
          <cell r="F1489">
            <v>554.78</v>
          </cell>
          <cell r="G1489">
            <v>5</v>
          </cell>
        </row>
        <row r="1490">
          <cell r="A1490" t="str">
            <v>27.02.041</v>
          </cell>
          <cell r="B1490" t="str">
            <v>Chapa em policarbonato compacta, cristal, espessura de 10 mm</v>
          </cell>
          <cell r="C1490" t="str">
            <v>M2</v>
          </cell>
          <cell r="D1490">
            <v>656.89</v>
          </cell>
          <cell r="E1490">
            <v>94.68</v>
          </cell>
          <cell r="F1490">
            <v>751.57</v>
          </cell>
          <cell r="G1490">
            <v>9</v>
          </cell>
        </row>
        <row r="1491">
          <cell r="A1491" t="str">
            <v>27.02.050</v>
          </cell>
          <cell r="B1491" t="str">
            <v>Chapa de policarbonato alveolar de 6 mm</v>
          </cell>
          <cell r="C1491" t="str">
            <v>M2</v>
          </cell>
          <cell r="D1491">
            <v>69.099999999999994</v>
          </cell>
          <cell r="E1491">
            <v>94.68</v>
          </cell>
          <cell r="F1491">
            <v>163.78</v>
          </cell>
          <cell r="G1491">
            <v>9</v>
          </cell>
        </row>
        <row r="1492">
          <cell r="A1492" t="str">
            <v>27.03</v>
          </cell>
          <cell r="B1492" t="str">
            <v>Chapa de fibra de vidro</v>
          </cell>
          <cell r="G1492">
            <v>9</v>
          </cell>
        </row>
        <row r="1493">
          <cell r="A1493" t="str">
            <v>27.03.030</v>
          </cell>
          <cell r="B1493" t="str">
            <v>Placa de poliéster reforçada com fibra de vidro de 3 mm</v>
          </cell>
          <cell r="C1493" t="str">
            <v>M2</v>
          </cell>
          <cell r="D1493">
            <v>129.58000000000001</v>
          </cell>
          <cell r="E1493">
            <v>54.16</v>
          </cell>
          <cell r="F1493">
            <v>183.74</v>
          </cell>
          <cell r="G1493">
            <v>9</v>
          </cell>
        </row>
        <row r="1494">
          <cell r="A1494" t="str">
            <v>27.04</v>
          </cell>
          <cell r="B1494" t="str">
            <v>PVC / VINIL</v>
          </cell>
          <cell r="G1494">
            <v>5</v>
          </cell>
        </row>
        <row r="1495">
          <cell r="A1495" t="str">
            <v>27.04.031</v>
          </cell>
          <cell r="B1495" t="str">
            <v>Caixilho de correr em PVC com vidro e persiana</v>
          </cell>
          <cell r="C1495" t="str">
            <v>M2</v>
          </cell>
          <cell r="D1495">
            <v>2584</v>
          </cell>
          <cell r="E1495">
            <v>93.5</v>
          </cell>
          <cell r="F1495">
            <v>2677.5</v>
          </cell>
          <cell r="G1495">
            <v>9</v>
          </cell>
        </row>
        <row r="1496">
          <cell r="A1496" t="str">
            <v>27.04.040</v>
          </cell>
          <cell r="B1496" t="str">
            <v>Corrimão, bate-maca ou protetor de parede em PVC, com amortecimento à impacto</v>
          </cell>
          <cell r="C1496" t="str">
            <v>M</v>
          </cell>
          <cell r="D1496">
            <v>237.54</v>
          </cell>
          <cell r="E1496">
            <v>75.98</v>
          </cell>
          <cell r="F1496">
            <v>313.52</v>
          </cell>
          <cell r="G1496">
            <v>5</v>
          </cell>
        </row>
        <row r="1497">
          <cell r="A1497" t="str">
            <v>27.04.050</v>
          </cell>
          <cell r="B1497" t="str">
            <v>Protetor de parede ou bate-maca em PVC flexível, com amortecimento à impacto, altura de 150 mm</v>
          </cell>
          <cell r="C1497" t="str">
            <v>M</v>
          </cell>
          <cell r="D1497">
            <v>115.45</v>
          </cell>
          <cell r="E1497">
            <v>24.71</v>
          </cell>
          <cell r="F1497">
            <v>140.16</v>
          </cell>
          <cell r="G1497">
            <v>9</v>
          </cell>
        </row>
        <row r="1498">
          <cell r="A1498" t="str">
            <v>27.04.051</v>
          </cell>
          <cell r="B1498" t="str">
            <v>Faixa em vinil para proteção de paredes, com amortecimento à alto impacto, altura de 400 mm</v>
          </cell>
          <cell r="C1498" t="str">
            <v>M</v>
          </cell>
          <cell r="D1498">
            <v>64.48</v>
          </cell>
          <cell r="E1498">
            <v>11.31</v>
          </cell>
          <cell r="F1498">
            <v>75.790000000000006</v>
          </cell>
          <cell r="G1498">
            <v>9</v>
          </cell>
        </row>
        <row r="1499">
          <cell r="A1499" t="str">
            <v>27.04.052</v>
          </cell>
          <cell r="B1499" t="str">
            <v>Cantoneira adesiva em vinil de alto impacto</v>
          </cell>
          <cell r="C1499" t="str">
            <v>M</v>
          </cell>
          <cell r="D1499">
            <v>63.62</v>
          </cell>
          <cell r="E1499">
            <v>6.18</v>
          </cell>
          <cell r="F1499">
            <v>69.8</v>
          </cell>
          <cell r="G1499">
            <v>9</v>
          </cell>
        </row>
        <row r="1500">
          <cell r="A1500" t="str">
            <v>27.04.060</v>
          </cell>
          <cell r="B1500" t="str">
            <v>Bate-maca ou protetor de parede curvo em PVC, com amortecimento à impacto, altura de 200 mm</v>
          </cell>
          <cell r="C1500" t="str">
            <v>M</v>
          </cell>
          <cell r="D1500">
            <v>140.84</v>
          </cell>
          <cell r="E1500">
            <v>67.349999999999994</v>
          </cell>
          <cell r="F1500">
            <v>208.19</v>
          </cell>
          <cell r="G1500">
            <v>9</v>
          </cell>
        </row>
        <row r="1501">
          <cell r="A1501" t="str">
            <v>27.04.070</v>
          </cell>
          <cell r="B1501" t="str">
            <v>Bate-maca ou protetor de parede em PVC, com amortecimento à impacto, altura de 200 mm</v>
          </cell>
          <cell r="C1501" t="str">
            <v>M</v>
          </cell>
          <cell r="D1501">
            <v>113.4</v>
          </cell>
          <cell r="E1501">
            <v>34.4</v>
          </cell>
          <cell r="F1501">
            <v>147.80000000000001</v>
          </cell>
          <cell r="G1501">
            <v>9</v>
          </cell>
        </row>
        <row r="1502">
          <cell r="A1502" t="str">
            <v>28</v>
          </cell>
          <cell r="B1502" t="str">
            <v>FERRAGEM COMPLEMENTAR PARA ESQUADRIAS</v>
          </cell>
          <cell r="G1502">
            <v>9</v>
          </cell>
        </row>
        <row r="1503">
          <cell r="A1503" t="str">
            <v>28.01</v>
          </cell>
          <cell r="B1503" t="str">
            <v>Ferragem para porta</v>
          </cell>
          <cell r="G1503">
            <v>9</v>
          </cell>
        </row>
        <row r="1504">
          <cell r="A1504" t="str">
            <v>28.01.020</v>
          </cell>
          <cell r="B1504" t="str">
            <v>Ferragem completa com maçaneta tipo alavanca, para porta externa com 1 folha</v>
          </cell>
          <cell r="C1504" t="str">
            <v>CJ</v>
          </cell>
          <cell r="D1504">
            <v>412.85</v>
          </cell>
          <cell r="E1504">
            <v>61.78</v>
          </cell>
          <cell r="F1504">
            <v>474.63</v>
          </cell>
          <cell r="G1504">
            <v>2</v>
          </cell>
        </row>
        <row r="1505">
          <cell r="A1505" t="str">
            <v>28.01.030</v>
          </cell>
          <cell r="B1505" t="str">
            <v>Ferragem completa com maçaneta tipo alavanca, para porta externa com 2 folhas</v>
          </cell>
          <cell r="C1505" t="str">
            <v>CJ</v>
          </cell>
          <cell r="D1505">
            <v>760.67</v>
          </cell>
          <cell r="E1505">
            <v>82.36</v>
          </cell>
          <cell r="F1505">
            <v>843.03</v>
          </cell>
          <cell r="G1505">
            <v>5</v>
          </cell>
        </row>
        <row r="1506">
          <cell r="A1506" t="str">
            <v>28.01.040</v>
          </cell>
          <cell r="B1506" t="str">
            <v>Ferragem completa com maçaneta tipo alavanca, para porta interna com 1 folha</v>
          </cell>
          <cell r="C1506" t="str">
            <v>CJ</v>
          </cell>
          <cell r="D1506">
            <v>325.02999999999997</v>
          </cell>
          <cell r="E1506">
            <v>61.78</v>
          </cell>
          <cell r="F1506">
            <v>386.81</v>
          </cell>
          <cell r="G1506">
            <v>9</v>
          </cell>
        </row>
        <row r="1507">
          <cell r="A1507" t="str">
            <v>28.01.050</v>
          </cell>
          <cell r="B1507" t="str">
            <v>Ferragem completa com maçaneta tipo alavanca, para porta interna com 2 folhas</v>
          </cell>
          <cell r="C1507" t="str">
            <v>CJ</v>
          </cell>
          <cell r="D1507">
            <v>641.26</v>
          </cell>
          <cell r="E1507">
            <v>82.36</v>
          </cell>
          <cell r="F1507">
            <v>723.62</v>
          </cell>
          <cell r="G1507">
            <v>9</v>
          </cell>
        </row>
        <row r="1508">
          <cell r="A1508" t="str">
            <v>28.01.070</v>
          </cell>
          <cell r="B1508" t="str">
            <v>Ferragem completa para porta de box de WC tipo livre/ocupado</v>
          </cell>
          <cell r="C1508" t="str">
            <v>CJ</v>
          </cell>
          <cell r="D1508">
            <v>255.99</v>
          </cell>
          <cell r="E1508">
            <v>61.78</v>
          </cell>
          <cell r="F1508">
            <v>317.77</v>
          </cell>
          <cell r="G1508">
            <v>9</v>
          </cell>
        </row>
        <row r="1509">
          <cell r="A1509" t="str">
            <v>28.01.080</v>
          </cell>
          <cell r="B1509" t="str">
            <v>Ferragem adicional para porta vão simples em divisória</v>
          </cell>
          <cell r="C1509" t="str">
            <v>CJ</v>
          </cell>
          <cell r="D1509">
            <v>275.47000000000003</v>
          </cell>
          <cell r="F1509">
            <v>275.47000000000003</v>
          </cell>
          <cell r="G1509">
            <v>9</v>
          </cell>
        </row>
        <row r="1510">
          <cell r="A1510" t="str">
            <v>28.01.090</v>
          </cell>
          <cell r="B1510" t="str">
            <v>Ferragem adicional para porta vão duplo em divisória</v>
          </cell>
          <cell r="C1510" t="str">
            <v>CJ</v>
          </cell>
          <cell r="D1510">
            <v>383.64</v>
          </cell>
          <cell r="F1510">
            <v>383.64</v>
          </cell>
          <cell r="G1510">
            <v>9</v>
          </cell>
        </row>
        <row r="1511">
          <cell r="A1511" t="str">
            <v>28.01.146</v>
          </cell>
          <cell r="B1511" t="str">
            <v>Fechadura eletromagnética para capacidade de atraque de 150 kgf</v>
          </cell>
          <cell r="C1511" t="str">
            <v>UN</v>
          </cell>
          <cell r="D1511">
            <v>268.99</v>
          </cell>
          <cell r="E1511">
            <v>68.48</v>
          </cell>
          <cell r="F1511">
            <v>337.47</v>
          </cell>
          <cell r="G1511">
            <v>9</v>
          </cell>
        </row>
        <row r="1512">
          <cell r="A1512" t="str">
            <v>28.01.150</v>
          </cell>
          <cell r="B1512" t="str">
            <v>Fechadura elétrica de sobrepor para porta ou portão com peso até 400 kg</v>
          </cell>
          <cell r="C1512" t="str">
            <v>CJ</v>
          </cell>
          <cell r="D1512">
            <v>437.14</v>
          </cell>
          <cell r="E1512">
            <v>68.48</v>
          </cell>
          <cell r="F1512">
            <v>505.62</v>
          </cell>
          <cell r="G1512">
            <v>9</v>
          </cell>
        </row>
        <row r="1513">
          <cell r="A1513" t="str">
            <v>28.01.160</v>
          </cell>
          <cell r="B1513" t="str">
            <v>Mola aérea para porta, com esforço acima de 50 kg até 60 kg</v>
          </cell>
          <cell r="C1513" t="str">
            <v>UN</v>
          </cell>
          <cell r="D1513">
            <v>278.54000000000002</v>
          </cell>
          <cell r="E1513">
            <v>19.23</v>
          </cell>
          <cell r="F1513">
            <v>297.77</v>
          </cell>
          <cell r="G1513">
            <v>9</v>
          </cell>
        </row>
        <row r="1514">
          <cell r="A1514" t="str">
            <v>28.01.171</v>
          </cell>
          <cell r="B1514" t="str">
            <v>Mola aérea para porta, com esforço acima de 60 kg até 80 kg</v>
          </cell>
          <cell r="C1514" t="str">
            <v>UN</v>
          </cell>
          <cell r="D1514">
            <v>308.05</v>
          </cell>
          <cell r="E1514">
            <v>19.23</v>
          </cell>
          <cell r="F1514">
            <v>327.27999999999997</v>
          </cell>
          <cell r="G1514">
            <v>9</v>
          </cell>
        </row>
        <row r="1515">
          <cell r="A1515" t="str">
            <v>28.01.180</v>
          </cell>
          <cell r="B1515" t="str">
            <v>Mola aérea hidráulica, para porta com largura até 1,60 m</v>
          </cell>
          <cell r="C1515" t="str">
            <v>UN</v>
          </cell>
          <cell r="D1515">
            <v>2625.43</v>
          </cell>
          <cell r="E1515">
            <v>48.06</v>
          </cell>
          <cell r="F1515">
            <v>2673.49</v>
          </cell>
          <cell r="G1515">
            <v>9</v>
          </cell>
        </row>
        <row r="1516">
          <cell r="A1516" t="str">
            <v>28.01.210</v>
          </cell>
          <cell r="B1516" t="str">
            <v>Fechadura tipo alavanca com chave para porta corta-fogo</v>
          </cell>
          <cell r="C1516" t="str">
            <v>UN</v>
          </cell>
          <cell r="D1516">
            <v>569.02</v>
          </cell>
          <cell r="E1516">
            <v>36.049999999999997</v>
          </cell>
          <cell r="F1516">
            <v>605.07000000000005</v>
          </cell>
          <cell r="G1516">
            <v>9</v>
          </cell>
        </row>
        <row r="1517">
          <cell r="A1517" t="str">
            <v>28.01.250</v>
          </cell>
          <cell r="B1517" t="str">
            <v>Visor tipo olho mágico</v>
          </cell>
          <cell r="C1517" t="str">
            <v>UN</v>
          </cell>
          <cell r="D1517">
            <v>28.16</v>
          </cell>
          <cell r="E1517">
            <v>12.35</v>
          </cell>
          <cell r="F1517">
            <v>40.51</v>
          </cell>
          <cell r="G1517">
            <v>9</v>
          </cell>
        </row>
        <row r="1518">
          <cell r="A1518" t="str">
            <v>28.01.330</v>
          </cell>
          <cell r="B1518" t="str">
            <v>Mola hidráulica de piso, para porta com largura até 1,10 m e peso até 120 kg</v>
          </cell>
          <cell r="C1518" t="str">
            <v>UN</v>
          </cell>
          <cell r="D1518">
            <v>954.19</v>
          </cell>
          <cell r="E1518">
            <v>48.06</v>
          </cell>
          <cell r="F1518">
            <v>1002.25</v>
          </cell>
          <cell r="G1518">
            <v>9</v>
          </cell>
        </row>
        <row r="1519">
          <cell r="A1519" t="str">
            <v>28.01.400</v>
          </cell>
          <cell r="B1519" t="str">
            <v>Ferrolho de segurança de 1,20 m, para adaptação em portas de celas, embutido em caixa</v>
          </cell>
          <cell r="C1519" t="str">
            <v>UN</v>
          </cell>
          <cell r="D1519">
            <v>1025.1600000000001</v>
          </cell>
          <cell r="E1519">
            <v>96.12</v>
          </cell>
          <cell r="F1519">
            <v>1121.28</v>
          </cell>
          <cell r="G1519">
            <v>9</v>
          </cell>
        </row>
        <row r="1520">
          <cell r="A1520" t="str">
            <v>28.01.550</v>
          </cell>
          <cell r="B1520" t="str">
            <v>Fechadura com maçaneta tipo alavanca em aço inoxidável, para porta externa</v>
          </cell>
          <cell r="C1520" t="str">
            <v>UN</v>
          </cell>
          <cell r="D1520">
            <v>246.06</v>
          </cell>
          <cell r="E1520">
            <v>61.78</v>
          </cell>
          <cell r="F1520">
            <v>307.83999999999997</v>
          </cell>
          <cell r="G1520">
            <v>9</v>
          </cell>
        </row>
        <row r="1521">
          <cell r="A1521" t="str">
            <v>28.05</v>
          </cell>
          <cell r="B1521" t="str">
            <v>Cadeado</v>
          </cell>
          <cell r="G1521">
            <v>9</v>
          </cell>
        </row>
        <row r="1522">
          <cell r="A1522" t="str">
            <v>28.05.020</v>
          </cell>
          <cell r="B1522" t="str">
            <v>Cadeado de latão com cilindro - trava dupla - 25/27mm</v>
          </cell>
          <cell r="C1522" t="str">
            <v>UN</v>
          </cell>
          <cell r="D1522">
            <v>18.95</v>
          </cell>
          <cell r="F1522">
            <v>18.95</v>
          </cell>
          <cell r="G1522">
            <v>9</v>
          </cell>
        </row>
        <row r="1523">
          <cell r="A1523" t="str">
            <v>28.05.040</v>
          </cell>
          <cell r="B1523" t="str">
            <v>Cadeado de latão com cilindro - trava dupla - 35/36mm</v>
          </cell>
          <cell r="C1523" t="str">
            <v>UN</v>
          </cell>
          <cell r="D1523">
            <v>27.88</v>
          </cell>
          <cell r="F1523">
            <v>27.88</v>
          </cell>
          <cell r="G1523">
            <v>5</v>
          </cell>
        </row>
        <row r="1524">
          <cell r="A1524" t="str">
            <v>28.05.060</v>
          </cell>
          <cell r="B1524" t="str">
            <v>Cadeado de latão com cilindro - trava dupla - 50mm</v>
          </cell>
          <cell r="C1524" t="str">
            <v>UN</v>
          </cell>
          <cell r="D1524">
            <v>47.67</v>
          </cell>
          <cell r="F1524">
            <v>47.67</v>
          </cell>
          <cell r="G1524">
            <v>9</v>
          </cell>
        </row>
        <row r="1525">
          <cell r="A1525" t="str">
            <v>28.05.070</v>
          </cell>
          <cell r="B1525" t="str">
            <v>Cadeado de latão com cilindro de alta segurança, com 16 pinos e tetra-chave - 70mm</v>
          </cell>
          <cell r="C1525" t="str">
            <v>UN</v>
          </cell>
          <cell r="D1525">
            <v>215.15</v>
          </cell>
          <cell r="F1525">
            <v>215.15</v>
          </cell>
          <cell r="G1525">
            <v>9</v>
          </cell>
        </row>
        <row r="1526">
          <cell r="A1526" t="str">
            <v>28.05.080</v>
          </cell>
          <cell r="B1526" t="str">
            <v>Cadeado de latão com cilindro - trava dupla - 60mm</v>
          </cell>
          <cell r="C1526" t="str">
            <v>UN</v>
          </cell>
          <cell r="D1526">
            <v>79.430000000000007</v>
          </cell>
          <cell r="F1526">
            <v>79.430000000000007</v>
          </cell>
          <cell r="G1526">
            <v>9</v>
          </cell>
        </row>
        <row r="1527">
          <cell r="A1527" t="str">
            <v>28.20</v>
          </cell>
          <cell r="B1527" t="str">
            <v>Reparos, conservacoes e complementos - GRUPO 28</v>
          </cell>
          <cell r="G1527">
            <v>9</v>
          </cell>
        </row>
        <row r="1528">
          <cell r="A1528" t="str">
            <v>28.20.020</v>
          </cell>
          <cell r="B1528" t="str">
            <v>Recolocação de fechaduras de embutir</v>
          </cell>
          <cell r="C1528" t="str">
            <v>UN</v>
          </cell>
          <cell r="E1528">
            <v>61.78</v>
          </cell>
          <cell r="F1528">
            <v>61.78</v>
          </cell>
          <cell r="G1528">
            <v>9</v>
          </cell>
        </row>
        <row r="1529">
          <cell r="A1529" t="str">
            <v>28.20.030</v>
          </cell>
          <cell r="B1529" t="str">
            <v>Barra antipânico de sobrepor para porta de 1 folha</v>
          </cell>
          <cell r="C1529" t="str">
            <v>UN</v>
          </cell>
          <cell r="D1529">
            <v>1063.92</v>
          </cell>
          <cell r="E1529">
            <v>48.06</v>
          </cell>
          <cell r="F1529">
            <v>1111.98</v>
          </cell>
          <cell r="G1529">
            <v>5</v>
          </cell>
        </row>
        <row r="1530">
          <cell r="A1530" t="str">
            <v>28.20.040</v>
          </cell>
          <cell r="B1530" t="str">
            <v>Recolocação de fechaduras e fechos de sobrepor</v>
          </cell>
          <cell r="C1530" t="str">
            <v>UN</v>
          </cell>
          <cell r="E1530">
            <v>53.13</v>
          </cell>
          <cell r="F1530">
            <v>53.13</v>
          </cell>
          <cell r="G1530">
            <v>9</v>
          </cell>
        </row>
        <row r="1531">
          <cell r="A1531" t="str">
            <v>28.20.050</v>
          </cell>
          <cell r="B1531" t="str">
            <v>Barra antipânico de sobrepor e maçaneta livre para porta de 1 folha</v>
          </cell>
          <cell r="C1531" t="str">
            <v>CJ</v>
          </cell>
          <cell r="D1531">
            <v>1076.27</v>
          </cell>
          <cell r="E1531">
            <v>62.48</v>
          </cell>
          <cell r="F1531">
            <v>1138.75</v>
          </cell>
          <cell r="G1531">
            <v>9</v>
          </cell>
        </row>
        <row r="1532">
          <cell r="A1532" t="str">
            <v>28.20.060</v>
          </cell>
          <cell r="B1532" t="str">
            <v>Recolocação de dobradiças</v>
          </cell>
          <cell r="C1532" t="str">
            <v>UN</v>
          </cell>
          <cell r="E1532">
            <v>7</v>
          </cell>
          <cell r="F1532">
            <v>7</v>
          </cell>
          <cell r="G1532">
            <v>9</v>
          </cell>
        </row>
        <row r="1533">
          <cell r="A1533" t="str">
            <v>28.20.070</v>
          </cell>
          <cell r="B1533" t="str">
            <v>Ferragem para portão de tapume</v>
          </cell>
          <cell r="C1533" t="str">
            <v>CJ</v>
          </cell>
          <cell r="D1533">
            <v>592.28</v>
          </cell>
          <cell r="E1533">
            <v>123.54</v>
          </cell>
          <cell r="F1533">
            <v>715.82</v>
          </cell>
          <cell r="G1533">
            <v>9</v>
          </cell>
        </row>
        <row r="1534">
          <cell r="A1534" t="str">
            <v>28.20.090</v>
          </cell>
          <cell r="B1534" t="str">
            <v>Dobradiça tipo gonzo, diâmetro de 1 1/2´ com abas de 2´ x 3/8´</v>
          </cell>
          <cell r="C1534" t="str">
            <v>UN</v>
          </cell>
          <cell r="D1534">
            <v>134.78</v>
          </cell>
          <cell r="E1534">
            <v>23.32</v>
          </cell>
          <cell r="F1534">
            <v>158.1</v>
          </cell>
          <cell r="G1534">
            <v>9</v>
          </cell>
        </row>
        <row r="1535">
          <cell r="A1535" t="str">
            <v>28.20.170</v>
          </cell>
          <cell r="B1535" t="str">
            <v>Brete para instalação superior em porta chapa/grade de segurança</v>
          </cell>
          <cell r="C1535" t="str">
            <v>CJ</v>
          </cell>
          <cell r="D1535">
            <v>4250</v>
          </cell>
          <cell r="E1535">
            <v>144.18</v>
          </cell>
          <cell r="F1535">
            <v>4394.18</v>
          </cell>
          <cell r="G1535">
            <v>9</v>
          </cell>
        </row>
        <row r="1536">
          <cell r="A1536" t="str">
            <v>28.20.210</v>
          </cell>
          <cell r="B1536" t="str">
            <v>Ferrolho de segurança para adaptação em portas de celas</v>
          </cell>
          <cell r="C1536" t="str">
            <v>UN</v>
          </cell>
          <cell r="D1536">
            <v>413.14</v>
          </cell>
          <cell r="E1536">
            <v>48.06</v>
          </cell>
          <cell r="F1536">
            <v>461.2</v>
          </cell>
          <cell r="G1536">
            <v>9</v>
          </cell>
        </row>
        <row r="1537">
          <cell r="A1537" t="str">
            <v>28.20.211</v>
          </cell>
          <cell r="B1537" t="str">
            <v>Maçaneta tipo alavanca, acionamento com chave, para porta corta-fogo</v>
          </cell>
          <cell r="C1537" t="str">
            <v>UN</v>
          </cell>
          <cell r="D1537">
            <v>166.59</v>
          </cell>
          <cell r="E1537">
            <v>36.049999999999997</v>
          </cell>
          <cell r="F1537">
            <v>202.64</v>
          </cell>
          <cell r="G1537">
            <v>9</v>
          </cell>
        </row>
        <row r="1538">
          <cell r="A1538" t="str">
            <v>28.20.220</v>
          </cell>
          <cell r="B1538" t="str">
            <v>Dobradiça inferior para porta de vidro temperado</v>
          </cell>
          <cell r="C1538" t="str">
            <v>UN</v>
          </cell>
          <cell r="D1538">
            <v>105.08</v>
          </cell>
          <cell r="E1538">
            <v>8.17</v>
          </cell>
          <cell r="F1538">
            <v>113.25</v>
          </cell>
          <cell r="G1538">
            <v>9</v>
          </cell>
        </row>
        <row r="1539">
          <cell r="A1539" t="str">
            <v>28.20.230</v>
          </cell>
          <cell r="B1539" t="str">
            <v>Dobradiça superior para porta de vidro temperado</v>
          </cell>
          <cell r="C1539" t="str">
            <v>UN</v>
          </cell>
          <cell r="D1539">
            <v>69.400000000000006</v>
          </cell>
          <cell r="E1539">
            <v>8.17</v>
          </cell>
          <cell r="F1539">
            <v>77.569999999999993</v>
          </cell>
          <cell r="G1539">
            <v>9</v>
          </cell>
        </row>
        <row r="1540">
          <cell r="A1540" t="str">
            <v>28.20.360</v>
          </cell>
          <cell r="B1540" t="str">
            <v>Suporte duplo para vidro temperado fixado em alvenaria</v>
          </cell>
          <cell r="C1540" t="str">
            <v>UN</v>
          </cell>
          <cell r="D1540">
            <v>174.52</v>
          </cell>
          <cell r="E1540">
            <v>8.17</v>
          </cell>
          <cell r="F1540">
            <v>182.69</v>
          </cell>
          <cell r="G1540">
            <v>9</v>
          </cell>
        </row>
        <row r="1541">
          <cell r="A1541" t="str">
            <v>28.20.411</v>
          </cell>
          <cell r="B1541" t="str">
            <v>Dobradiça em aço cromado de 3 1/2", para porta de até 21 kg</v>
          </cell>
          <cell r="C1541" t="str">
            <v>CJ</v>
          </cell>
          <cell r="D1541">
            <v>26.84</v>
          </cell>
          <cell r="E1541">
            <v>7</v>
          </cell>
          <cell r="F1541">
            <v>33.840000000000003</v>
          </cell>
          <cell r="G1541">
            <v>9</v>
          </cell>
        </row>
        <row r="1542">
          <cell r="A1542" t="str">
            <v>28.20.412</v>
          </cell>
          <cell r="B1542" t="str">
            <v>Dobradiça em aço inoxidável de 3" x 2 1/2", para porta de até 25 kg</v>
          </cell>
          <cell r="C1542" t="str">
            <v>UN</v>
          </cell>
          <cell r="D1542">
            <v>54.11</v>
          </cell>
          <cell r="E1542">
            <v>7</v>
          </cell>
          <cell r="F1542">
            <v>61.11</v>
          </cell>
          <cell r="G1542">
            <v>9</v>
          </cell>
        </row>
        <row r="1543">
          <cell r="A1543" t="str">
            <v>28.20.413</v>
          </cell>
          <cell r="B1543" t="str">
            <v>Dobradiça em latão cromado reforçada de 3 1/2" x 3", para porta de até 35 kg</v>
          </cell>
          <cell r="C1543" t="str">
            <v>UN</v>
          </cell>
          <cell r="D1543">
            <v>84.18</v>
          </cell>
          <cell r="E1543">
            <v>7</v>
          </cell>
          <cell r="F1543">
            <v>91.18</v>
          </cell>
          <cell r="G1543">
            <v>9</v>
          </cell>
        </row>
        <row r="1544">
          <cell r="A1544" t="str">
            <v>28.20.430</v>
          </cell>
          <cell r="B1544" t="str">
            <v>Dobradiça em latão cromado, com mola tipo vai e vem, de 3"</v>
          </cell>
          <cell r="C1544" t="str">
            <v>CJ</v>
          </cell>
          <cell r="D1544">
            <v>221.64</v>
          </cell>
          <cell r="E1544">
            <v>14.83</v>
          </cell>
          <cell r="F1544">
            <v>236.47</v>
          </cell>
          <cell r="G1544">
            <v>9</v>
          </cell>
        </row>
        <row r="1545">
          <cell r="A1545" t="str">
            <v>28.20.510</v>
          </cell>
          <cell r="B1545" t="str">
            <v>Pivô superior lateral para porta em vidro temperado</v>
          </cell>
          <cell r="C1545" t="str">
            <v>UN</v>
          </cell>
          <cell r="D1545">
            <v>72.69</v>
          </cell>
          <cell r="E1545">
            <v>8.17</v>
          </cell>
          <cell r="F1545">
            <v>80.86</v>
          </cell>
          <cell r="G1545">
            <v>9</v>
          </cell>
        </row>
        <row r="1546">
          <cell r="A1546" t="str">
            <v>28.20.550</v>
          </cell>
          <cell r="B1546" t="str">
            <v>Mancal inferior com rolamento para porta em vidro temperado</v>
          </cell>
          <cell r="C1546" t="str">
            <v>UN</v>
          </cell>
          <cell r="D1546">
            <v>89.42</v>
          </cell>
          <cell r="E1546">
            <v>8.17</v>
          </cell>
          <cell r="F1546">
            <v>97.59</v>
          </cell>
          <cell r="G1546">
            <v>9</v>
          </cell>
        </row>
        <row r="1547">
          <cell r="A1547" t="str">
            <v>28.20.590</v>
          </cell>
          <cell r="B1547" t="str">
            <v>Contra fechadura de centro para porta em vidro temperado</v>
          </cell>
          <cell r="C1547" t="str">
            <v>UN</v>
          </cell>
          <cell r="D1547">
            <v>190.87</v>
          </cell>
          <cell r="E1547">
            <v>5.9</v>
          </cell>
          <cell r="F1547">
            <v>196.77</v>
          </cell>
          <cell r="G1547">
            <v>9</v>
          </cell>
        </row>
        <row r="1548">
          <cell r="A1548" t="str">
            <v>28.20.600</v>
          </cell>
          <cell r="B1548" t="str">
            <v>Fechadura de centro com cilindro para porta em vidro temperado</v>
          </cell>
          <cell r="C1548" t="str">
            <v>UN</v>
          </cell>
          <cell r="D1548">
            <v>217.04</v>
          </cell>
          <cell r="E1548">
            <v>8.17</v>
          </cell>
          <cell r="F1548">
            <v>225.21</v>
          </cell>
          <cell r="G1548">
            <v>9</v>
          </cell>
        </row>
        <row r="1549">
          <cell r="A1549" t="str">
            <v>28.20.650</v>
          </cell>
          <cell r="B1549" t="str">
            <v>Puxador duplo em aço inoxidável, para porta de madeira, alumínio ou vidro, de 350 mm</v>
          </cell>
          <cell r="C1549" t="str">
            <v>UN</v>
          </cell>
          <cell r="D1549">
            <v>385.01</v>
          </cell>
          <cell r="E1549">
            <v>72.099999999999994</v>
          </cell>
          <cell r="F1549">
            <v>457.11</v>
          </cell>
          <cell r="G1549">
            <v>9</v>
          </cell>
        </row>
        <row r="1550">
          <cell r="A1550" t="str">
            <v>28.20.655</v>
          </cell>
          <cell r="B1550" t="str">
            <v>Puxador duplo em aço inoxidável de 300 mm, para porta</v>
          </cell>
          <cell r="C1550" t="str">
            <v>UN</v>
          </cell>
          <cell r="D1550">
            <v>136.29</v>
          </cell>
          <cell r="E1550">
            <v>72.099999999999994</v>
          </cell>
          <cell r="F1550">
            <v>208.39</v>
          </cell>
          <cell r="G1550">
            <v>9</v>
          </cell>
        </row>
        <row r="1551">
          <cell r="A1551" t="str">
            <v>28.20.750</v>
          </cell>
          <cell r="B1551" t="str">
            <v>Capa de proteção para fechadura / ferrolho</v>
          </cell>
          <cell r="C1551" t="str">
            <v>UN</v>
          </cell>
          <cell r="D1551">
            <v>23.9</v>
          </cell>
          <cell r="E1551">
            <v>46.64</v>
          </cell>
          <cell r="F1551">
            <v>70.540000000000006</v>
          </cell>
          <cell r="G1551">
            <v>9</v>
          </cell>
        </row>
        <row r="1552">
          <cell r="A1552" t="str">
            <v>28.20.770</v>
          </cell>
          <cell r="B1552" t="str">
            <v>Trinco de piso para porta em vidro temperado</v>
          </cell>
          <cell r="C1552" t="str">
            <v>UN</v>
          </cell>
          <cell r="D1552">
            <v>177.99</v>
          </cell>
          <cell r="E1552">
            <v>8.17</v>
          </cell>
          <cell r="F1552">
            <v>186.16</v>
          </cell>
          <cell r="G1552">
            <v>9</v>
          </cell>
        </row>
        <row r="1553">
          <cell r="A1553" t="str">
            <v>28.20.800</v>
          </cell>
          <cell r="B1553" t="str">
            <v>Equipamento automatizador de portas deslizantes para folha dupla</v>
          </cell>
          <cell r="C1553" t="str">
            <v>UN</v>
          </cell>
          <cell r="D1553">
            <v>12976.95</v>
          </cell>
          <cell r="F1553">
            <v>12976.95</v>
          </cell>
          <cell r="G1553">
            <v>9</v>
          </cell>
        </row>
        <row r="1554">
          <cell r="A1554" t="str">
            <v>28.20.810</v>
          </cell>
          <cell r="B1554" t="str">
            <v>Equipamento automatizador telescópico unilateral de portas deslizantes para folha dupla</v>
          </cell>
          <cell r="C1554" t="str">
            <v>UN</v>
          </cell>
          <cell r="D1554">
            <v>15250.36</v>
          </cell>
          <cell r="F1554">
            <v>15250.36</v>
          </cell>
          <cell r="G1554">
            <v>9</v>
          </cell>
        </row>
        <row r="1555">
          <cell r="A1555" t="str">
            <v>28.20.820</v>
          </cell>
          <cell r="B1555" t="str">
            <v>Barra antipânico de sobrepor com maçaneta e chave, para porta em vidro de 1 folha</v>
          </cell>
          <cell r="C1555" t="str">
            <v>CJ</v>
          </cell>
          <cell r="D1555">
            <v>471.78</v>
          </cell>
          <cell r="E1555">
            <v>96.12</v>
          </cell>
          <cell r="F1555">
            <v>567.9</v>
          </cell>
          <cell r="G1555">
            <v>9</v>
          </cell>
        </row>
        <row r="1556">
          <cell r="A1556" t="str">
            <v>28.20.830</v>
          </cell>
          <cell r="B1556" t="str">
            <v>Barra antipânico de sobrepor com maçaneta e chave, para porta dupla em vidro</v>
          </cell>
          <cell r="C1556" t="str">
            <v>CJ</v>
          </cell>
          <cell r="D1556">
            <v>1158.54</v>
          </cell>
          <cell r="E1556">
            <v>192.24</v>
          </cell>
          <cell r="F1556">
            <v>1350.78</v>
          </cell>
          <cell r="G1556">
            <v>9</v>
          </cell>
        </row>
        <row r="1557">
          <cell r="A1557" t="str">
            <v>28.20.840</v>
          </cell>
          <cell r="B1557" t="str">
            <v>Barra antipânico para porta dupla com travamentos horizontal e vertical completa, com maçaneta tipo alavanca e chave, para vãos de 1,40 a 1,60 m</v>
          </cell>
          <cell r="C1557" t="str">
            <v>CJ</v>
          </cell>
          <cell r="D1557">
            <v>1172.17</v>
          </cell>
          <cell r="E1557">
            <v>192.24</v>
          </cell>
          <cell r="F1557">
            <v>1364.41</v>
          </cell>
          <cell r="G1557">
            <v>9</v>
          </cell>
        </row>
        <row r="1558">
          <cell r="A1558" t="str">
            <v>28.20.850</v>
          </cell>
          <cell r="B1558" t="str">
            <v>Barra antipânico para porta dupla com travamentos horizontal e vertical completa, com maçaneta tipo alavanca e chave, para vãos de 1,70 a 2,60 m</v>
          </cell>
          <cell r="C1558" t="str">
            <v>CJ</v>
          </cell>
          <cell r="D1558">
            <v>1219.83</v>
          </cell>
          <cell r="E1558">
            <v>192.24</v>
          </cell>
          <cell r="F1558">
            <v>1412.07</v>
          </cell>
          <cell r="G1558">
            <v>9</v>
          </cell>
        </row>
        <row r="1559">
          <cell r="A1559" t="str">
            <v>28.20.860</v>
          </cell>
          <cell r="B1559" t="str">
            <v>Veda porta/veda fresta com escova em alumínio branco</v>
          </cell>
          <cell r="C1559" t="str">
            <v>M</v>
          </cell>
          <cell r="D1559">
            <v>49.94</v>
          </cell>
          <cell r="E1559">
            <v>11.31</v>
          </cell>
          <cell r="F1559">
            <v>61.25</v>
          </cell>
          <cell r="G1559">
            <v>9</v>
          </cell>
        </row>
        <row r="1560">
          <cell r="A1560" t="str">
            <v>29</v>
          </cell>
          <cell r="B1560" t="str">
            <v>INSERTE METALICO</v>
          </cell>
          <cell r="G1560">
            <v>9</v>
          </cell>
        </row>
        <row r="1561">
          <cell r="A1561" t="str">
            <v>29.01</v>
          </cell>
          <cell r="B1561" t="str">
            <v>Cantoneira</v>
          </cell>
          <cell r="G1561">
            <v>9</v>
          </cell>
        </row>
        <row r="1562">
          <cell r="A1562" t="str">
            <v>29.01.020</v>
          </cell>
          <cell r="B1562" t="str">
            <v>Cantoneira em alumínio perfil sextavado</v>
          </cell>
          <cell r="C1562" t="str">
            <v>M</v>
          </cell>
          <cell r="D1562">
            <v>6.21</v>
          </cell>
          <cell r="E1562">
            <v>14.61</v>
          </cell>
          <cell r="F1562">
            <v>20.82</v>
          </cell>
          <cell r="G1562">
            <v>2</v>
          </cell>
        </row>
        <row r="1563">
          <cell r="A1563" t="str">
            <v>29.01.030</v>
          </cell>
          <cell r="B1563" t="str">
            <v>Perfil em alumínio natural</v>
          </cell>
          <cell r="C1563" t="str">
            <v>KG</v>
          </cell>
          <cell r="D1563">
            <v>31.21</v>
          </cell>
          <cell r="E1563">
            <v>65.37</v>
          </cell>
          <cell r="F1563">
            <v>96.58</v>
          </cell>
          <cell r="G1563">
            <v>5</v>
          </cell>
        </row>
        <row r="1564">
          <cell r="A1564" t="str">
            <v>29.01.040</v>
          </cell>
          <cell r="B1564" t="str">
            <v>Cantoneira em alumínio perfil ´Y´</v>
          </cell>
          <cell r="C1564" t="str">
            <v>M</v>
          </cell>
          <cell r="D1564">
            <v>7.09</v>
          </cell>
          <cell r="E1564">
            <v>14.61</v>
          </cell>
          <cell r="F1564">
            <v>21.7</v>
          </cell>
          <cell r="G1564">
            <v>9</v>
          </cell>
        </row>
        <row r="1565">
          <cell r="A1565" t="str">
            <v>29.01.210</v>
          </cell>
          <cell r="B1565" t="str">
            <v>Cantoneira em aço galvanizado</v>
          </cell>
          <cell r="C1565" t="str">
            <v>KG</v>
          </cell>
          <cell r="D1565">
            <v>14.39</v>
          </cell>
          <cell r="E1565">
            <v>14.61</v>
          </cell>
          <cell r="F1565">
            <v>29</v>
          </cell>
          <cell r="G1565">
            <v>9</v>
          </cell>
        </row>
        <row r="1566">
          <cell r="A1566" t="str">
            <v>29.01.230</v>
          </cell>
          <cell r="B1566" t="str">
            <v>Cantoneira e perfis em ferro</v>
          </cell>
          <cell r="C1566" t="str">
            <v>KG</v>
          </cell>
          <cell r="D1566">
            <v>9.2100000000000009</v>
          </cell>
          <cell r="E1566">
            <v>14.61</v>
          </cell>
          <cell r="F1566">
            <v>23.82</v>
          </cell>
          <cell r="G1566">
            <v>9</v>
          </cell>
        </row>
        <row r="1567">
          <cell r="A1567" t="str">
            <v>29.03</v>
          </cell>
          <cell r="B1567" t="str">
            <v>Cabos e cordoalhas</v>
          </cell>
          <cell r="G1567">
            <v>9</v>
          </cell>
        </row>
        <row r="1568">
          <cell r="A1568" t="str">
            <v>29.03.010</v>
          </cell>
          <cell r="B1568" t="str">
            <v>Cabo em aço galvanizado com alma de aço, diâmetro de 3/16´ (4,76 mm)</v>
          </cell>
          <cell r="C1568" t="str">
            <v>M</v>
          </cell>
          <cell r="D1568">
            <v>8.1</v>
          </cell>
          <cell r="E1568">
            <v>12.35</v>
          </cell>
          <cell r="F1568">
            <v>20.45</v>
          </cell>
          <cell r="G1568">
            <v>9</v>
          </cell>
        </row>
        <row r="1569">
          <cell r="A1569" t="str">
            <v>29.03.020</v>
          </cell>
          <cell r="B1569" t="str">
            <v>Cabo em aço galvanizado com alma de aço, diâmetro de 5/16´ (7,94 mm)</v>
          </cell>
          <cell r="C1569" t="str">
            <v>M</v>
          </cell>
          <cell r="D1569">
            <v>12.88</v>
          </cell>
          <cell r="E1569">
            <v>12.35</v>
          </cell>
          <cell r="F1569">
            <v>25.23</v>
          </cell>
          <cell r="G1569">
            <v>5</v>
          </cell>
        </row>
        <row r="1570">
          <cell r="A1570" t="str">
            <v>29.03.030</v>
          </cell>
          <cell r="B1570" t="str">
            <v>Cordoalha de aço galvanizado, diâmetro de 1/4´ (6,35 mm)</v>
          </cell>
          <cell r="C1570" t="str">
            <v>M</v>
          </cell>
          <cell r="D1570">
            <v>9.3000000000000007</v>
          </cell>
          <cell r="E1570">
            <v>12.35</v>
          </cell>
          <cell r="F1570">
            <v>21.65</v>
          </cell>
          <cell r="G1570">
            <v>9</v>
          </cell>
        </row>
        <row r="1571">
          <cell r="A1571" t="str">
            <v>29.03.040</v>
          </cell>
          <cell r="B1571" t="str">
            <v>Cabo em aço galvanizado com alma de aço, diâmetro de 3/8´ (9,52 mm)</v>
          </cell>
          <cell r="C1571" t="str">
            <v>M</v>
          </cell>
          <cell r="D1571">
            <v>18.03</v>
          </cell>
          <cell r="E1571">
            <v>12.35</v>
          </cell>
          <cell r="F1571">
            <v>30.38</v>
          </cell>
          <cell r="G1571">
            <v>9</v>
          </cell>
        </row>
        <row r="1572">
          <cell r="A1572" t="str">
            <v>29.20</v>
          </cell>
          <cell r="B1572" t="str">
            <v>Reparos, conservacoes e complementos - GRUPO 29</v>
          </cell>
          <cell r="G1572">
            <v>9</v>
          </cell>
        </row>
        <row r="1573">
          <cell r="A1573" t="str">
            <v>29.20.030</v>
          </cell>
          <cell r="B1573" t="str">
            <v>Alumínio liso para complementos e reparos</v>
          </cell>
          <cell r="C1573" t="str">
            <v>KG</v>
          </cell>
          <cell r="D1573">
            <v>48.08</v>
          </cell>
          <cell r="E1573">
            <v>14.96</v>
          </cell>
          <cell r="F1573">
            <v>63.04</v>
          </cell>
          <cell r="G1573">
            <v>9</v>
          </cell>
        </row>
        <row r="1574">
          <cell r="A1574" t="str">
            <v>30</v>
          </cell>
          <cell r="B1574" t="str">
            <v>ACESSIBILIDADE</v>
          </cell>
          <cell r="G1574">
            <v>5</v>
          </cell>
        </row>
        <row r="1575">
          <cell r="A1575" t="str">
            <v>30.01</v>
          </cell>
          <cell r="B1575" t="str">
            <v>Barra de apoio</v>
          </cell>
          <cell r="G1575">
            <v>9</v>
          </cell>
        </row>
        <row r="1576">
          <cell r="A1576" t="str">
            <v>30.01.010</v>
          </cell>
          <cell r="B1576" t="str">
            <v>Barra de apoio reta, para pessoas com mobilidade reduzida, em tubo de aço inoxidável de 1 1/2´</v>
          </cell>
          <cell r="C1576" t="str">
            <v>M</v>
          </cell>
          <cell r="D1576">
            <v>183.04</v>
          </cell>
          <cell r="E1576">
            <v>12.35</v>
          </cell>
          <cell r="F1576">
            <v>195.39</v>
          </cell>
          <cell r="G1576">
            <v>2</v>
          </cell>
        </row>
        <row r="1577">
          <cell r="A1577" t="str">
            <v>30.01.020</v>
          </cell>
          <cell r="B1577" t="str">
            <v>Barra de apoio reta, para pessoas com mobilidade reduzida, em tubo de aço inoxidável de 1 1/2´ x 500 mm</v>
          </cell>
          <cell r="C1577" t="str">
            <v>UN</v>
          </cell>
          <cell r="D1577">
            <v>116.12</v>
          </cell>
          <cell r="E1577">
            <v>12.35</v>
          </cell>
          <cell r="F1577">
            <v>128.47</v>
          </cell>
          <cell r="G1577">
            <v>5</v>
          </cell>
        </row>
        <row r="1578">
          <cell r="A1578" t="str">
            <v>30.01.030</v>
          </cell>
          <cell r="B1578" t="str">
            <v>Barra de apoio reta, para pessoas com mobilidade reduzida, em tubo de aço inoxidável de 1 1/2´ x 800 mm</v>
          </cell>
          <cell r="C1578" t="str">
            <v>UN</v>
          </cell>
          <cell r="D1578">
            <v>152.53</v>
          </cell>
          <cell r="E1578">
            <v>12.35</v>
          </cell>
          <cell r="F1578">
            <v>164.88</v>
          </cell>
          <cell r="G1578">
            <v>9</v>
          </cell>
        </row>
        <row r="1579">
          <cell r="A1579" t="str">
            <v>30.01.050</v>
          </cell>
          <cell r="B1579" t="str">
            <v>Barra de apoio em ângulo de 90°, para pessoas com mobilidade reduzida, em tubo de aço inoxidável de 1 1/2´ x 800 x 800 mm</v>
          </cell>
          <cell r="C1579" t="str">
            <v>UN</v>
          </cell>
          <cell r="D1579">
            <v>362</v>
          </cell>
          <cell r="E1579">
            <v>12.35</v>
          </cell>
          <cell r="F1579">
            <v>374.35</v>
          </cell>
          <cell r="G1579">
            <v>9</v>
          </cell>
        </row>
        <row r="1580">
          <cell r="A1580" t="str">
            <v>30.01.061</v>
          </cell>
          <cell r="B1580" t="str">
            <v>Barra de apoio lateral para lavatório, para pessoas com mobilidade reduzida, em tubo de aço inoxidável de 1.1/4", comprimento 25 a 30 cm</v>
          </cell>
          <cell r="C1580" t="str">
            <v>UN</v>
          </cell>
          <cell r="D1580">
            <v>153.33000000000001</v>
          </cell>
          <cell r="E1580">
            <v>12.35</v>
          </cell>
          <cell r="F1580">
            <v>165.68</v>
          </cell>
          <cell r="G1580">
            <v>9</v>
          </cell>
        </row>
        <row r="1581">
          <cell r="A1581" t="str">
            <v>30.01.080</v>
          </cell>
          <cell r="B1581" t="str">
            <v>Barra de apoio reta, para pessoas com mobilidade reduzida, em tubo de alumínio, comprimento de 800 mm, acabamento com pintura epóxi</v>
          </cell>
          <cell r="C1581" t="str">
            <v>UN</v>
          </cell>
          <cell r="D1581">
            <v>118.98</v>
          </cell>
          <cell r="E1581">
            <v>12.35</v>
          </cell>
          <cell r="F1581">
            <v>131.33000000000001</v>
          </cell>
          <cell r="G1581">
            <v>9</v>
          </cell>
        </row>
        <row r="1582">
          <cell r="A1582" t="str">
            <v>30.01.090</v>
          </cell>
          <cell r="B1582" t="str">
            <v>Barra de apoio em ângulo de 90°, para pessoas com mobilidade reduzida, em tubo de alumínio de 800 x 800 mm, acabamento com pintura epóxi</v>
          </cell>
          <cell r="C1582" t="str">
            <v>UN</v>
          </cell>
          <cell r="D1582">
            <v>295.17</v>
          </cell>
          <cell r="E1582">
            <v>12.35</v>
          </cell>
          <cell r="F1582">
            <v>307.52</v>
          </cell>
          <cell r="G1582">
            <v>9</v>
          </cell>
        </row>
        <row r="1583">
          <cell r="A1583" t="str">
            <v>30.01.110</v>
          </cell>
          <cell r="B1583" t="str">
            <v>Barra de proteção para sifão, para pessoas com mobilidade reduzida, em tubo de alumínio, acabamento com pintura epóxi</v>
          </cell>
          <cell r="C1583" t="str">
            <v>UN</v>
          </cell>
          <cell r="D1583">
            <v>246.31</v>
          </cell>
          <cell r="E1583">
            <v>12.35</v>
          </cell>
          <cell r="F1583">
            <v>258.66000000000003</v>
          </cell>
          <cell r="G1583">
            <v>9</v>
          </cell>
        </row>
        <row r="1584">
          <cell r="A1584" t="str">
            <v>30.01.120</v>
          </cell>
          <cell r="B1584" t="str">
            <v>Barra de apoio reta, para pessoas com mobilidade reduzida, em tubo de aço inoxidável de 1 1/4´ x 400 mm</v>
          </cell>
          <cell r="C1584" t="str">
            <v>UN</v>
          </cell>
          <cell r="D1584">
            <v>136.18</v>
          </cell>
          <cell r="E1584">
            <v>12.35</v>
          </cell>
          <cell r="F1584">
            <v>148.53</v>
          </cell>
          <cell r="G1584">
            <v>9</v>
          </cell>
        </row>
        <row r="1585">
          <cell r="A1585" t="str">
            <v>30.01.130</v>
          </cell>
          <cell r="B1585" t="str">
            <v>Barra de proteção para lavatório, para pessoas com mobilidade reduzida, em tubo de alumínio acabamento com pintura epóxi</v>
          </cell>
          <cell r="C1585" t="str">
            <v>UN</v>
          </cell>
          <cell r="D1585">
            <v>368.55</v>
          </cell>
          <cell r="E1585">
            <v>20.6</v>
          </cell>
          <cell r="F1585">
            <v>389.15</v>
          </cell>
          <cell r="G1585">
            <v>9</v>
          </cell>
        </row>
        <row r="1586">
          <cell r="A1586" t="str">
            <v>30.03</v>
          </cell>
          <cell r="B1586" t="str">
            <v>Aparelhos eletricos, hidraulicos e a gas</v>
          </cell>
          <cell r="G1586">
            <v>9</v>
          </cell>
        </row>
        <row r="1587">
          <cell r="A1587" t="str">
            <v>30.03.032</v>
          </cell>
          <cell r="B1587" t="str">
            <v>Purificador de pressão elétrico em chapa eletrozincado pré-pintada e tampo em aço inoxidável, capacidade de refrigeração de 2,75 l/h</v>
          </cell>
          <cell r="C1587" t="str">
            <v>UN</v>
          </cell>
          <cell r="D1587">
            <v>2709.54</v>
          </cell>
          <cell r="E1587">
            <v>64.22</v>
          </cell>
          <cell r="F1587">
            <v>2773.76</v>
          </cell>
          <cell r="G1587">
            <v>9</v>
          </cell>
        </row>
        <row r="1588">
          <cell r="A1588" t="str">
            <v>30.03.042</v>
          </cell>
          <cell r="B1588" t="str">
            <v>Purificador de pressão elétrico em chapa eletrozincado pré-pintada e tampo em aço inoxidável, capacidade de refrigeração de 7,2 l/h</v>
          </cell>
          <cell r="C1588" t="str">
            <v>UN</v>
          </cell>
          <cell r="D1588">
            <v>3481.69</v>
          </cell>
          <cell r="E1588">
            <v>64.22</v>
          </cell>
          <cell r="F1588">
            <v>3545.91</v>
          </cell>
          <cell r="G1588">
            <v>5</v>
          </cell>
        </row>
        <row r="1589">
          <cell r="A1589" t="str">
            <v>30.04</v>
          </cell>
          <cell r="B1589" t="str">
            <v>Revestimento</v>
          </cell>
          <cell r="G1589">
            <v>9</v>
          </cell>
        </row>
        <row r="1590">
          <cell r="A1590" t="str">
            <v>30.04.010</v>
          </cell>
          <cell r="B1590" t="str">
            <v>Revestimento sintético de borracha ou PVC colorido, para sinalização tátil de alerta / direcional - assentamento argamassado</v>
          </cell>
          <cell r="C1590" t="str">
            <v>M2</v>
          </cell>
          <cell r="D1590">
            <v>425.74</v>
          </cell>
          <cell r="E1590">
            <v>22.64</v>
          </cell>
          <cell r="F1590">
            <v>448.38</v>
          </cell>
          <cell r="G1590">
            <v>9</v>
          </cell>
        </row>
        <row r="1591">
          <cell r="A1591" t="str">
            <v>30.04.020</v>
          </cell>
          <cell r="B1591" t="str">
            <v>Revestimento sintético de borracha ou PVC colorido, para sinalização tátil de alerta / direcional - colado</v>
          </cell>
          <cell r="C1591" t="str">
            <v>M2</v>
          </cell>
          <cell r="D1591">
            <v>188.14</v>
          </cell>
          <cell r="E1591">
            <v>9.4700000000000006</v>
          </cell>
          <cell r="F1591">
            <v>197.61</v>
          </cell>
          <cell r="G1591">
            <v>5</v>
          </cell>
        </row>
        <row r="1592">
          <cell r="A1592" t="str">
            <v>30.04.030</v>
          </cell>
          <cell r="B1592" t="str">
            <v>Piso em ladrilho hidráulico podotátil várias cores (25x25cm), assentado com argamassa mista</v>
          </cell>
          <cell r="C1592" t="str">
            <v>M2</v>
          </cell>
          <cell r="D1592">
            <v>102.14</v>
          </cell>
          <cell r="E1592">
            <v>26.57</v>
          </cell>
          <cell r="F1592">
            <v>128.71</v>
          </cell>
          <cell r="G1592">
            <v>9</v>
          </cell>
        </row>
        <row r="1593">
          <cell r="A1593" t="str">
            <v>30.04.034</v>
          </cell>
          <cell r="B1593" t="str">
            <v>Piso em ladrilho hidráulico podotátil várias cores, assentado com argamassa mista</v>
          </cell>
          <cell r="C1593" t="str">
            <v>M2</v>
          </cell>
          <cell r="D1593">
            <v>199.7</v>
          </cell>
          <cell r="E1593">
            <v>26.57</v>
          </cell>
          <cell r="F1593">
            <v>226.27</v>
          </cell>
          <cell r="G1593">
            <v>9</v>
          </cell>
        </row>
        <row r="1594">
          <cell r="A1594" t="str">
            <v>30.04.040</v>
          </cell>
          <cell r="B1594" t="str">
            <v>Faixa em policarbonato para sinalização visual fotoluminescente, para degraus, comprimento de 20 cm</v>
          </cell>
          <cell r="C1594" t="str">
            <v>UN</v>
          </cell>
          <cell r="D1594">
            <v>4.6399999999999997</v>
          </cell>
          <cell r="E1594">
            <v>1.44</v>
          </cell>
          <cell r="F1594">
            <v>6.08</v>
          </cell>
          <cell r="G1594">
            <v>9</v>
          </cell>
        </row>
        <row r="1595">
          <cell r="A1595" t="str">
            <v>30.04.060</v>
          </cell>
          <cell r="B1595" t="str">
            <v>Revestimento em chapa de aço inoxidável para proteção de portas, altura de 40 cm</v>
          </cell>
          <cell r="C1595" t="str">
            <v>M</v>
          </cell>
          <cell r="D1595">
            <v>436.83</v>
          </cell>
          <cell r="F1595">
            <v>436.83</v>
          </cell>
          <cell r="G1595">
            <v>9</v>
          </cell>
        </row>
        <row r="1596">
          <cell r="A1596" t="str">
            <v>30.04.070</v>
          </cell>
          <cell r="B1596" t="str">
            <v>Rejuntamento de piso em ladrilho hidráulico (25x25cm) com argamassa industrializada para rejunte, juntas de 2 mm</v>
          </cell>
          <cell r="C1596" t="str">
            <v>M2</v>
          </cell>
          <cell r="D1596">
            <v>5.96</v>
          </cell>
          <cell r="E1596">
            <v>9.36</v>
          </cell>
          <cell r="F1596">
            <v>15.32</v>
          </cell>
          <cell r="G1596">
            <v>9</v>
          </cell>
        </row>
        <row r="1597">
          <cell r="A1597" t="str">
            <v>30.04.090</v>
          </cell>
          <cell r="B1597" t="str">
            <v>Sinalização visual de degraus com pintura esmalte epóxi, comprimento de 20 cm</v>
          </cell>
          <cell r="C1597" t="str">
            <v>UN</v>
          </cell>
          <cell r="D1597">
            <v>0.56000000000000005</v>
          </cell>
          <cell r="E1597">
            <v>15.07</v>
          </cell>
          <cell r="F1597">
            <v>15.63</v>
          </cell>
          <cell r="G1597">
            <v>9</v>
          </cell>
        </row>
        <row r="1598">
          <cell r="A1598" t="str">
            <v>30.04.100</v>
          </cell>
          <cell r="B1598" t="str">
            <v>Piso tátil de concreto intertravado alerta / direcional, espessura de 6 cm, com rejunte em areia</v>
          </cell>
          <cell r="C1598" t="str">
            <v>M2</v>
          </cell>
          <cell r="D1598">
            <v>111.95</v>
          </cell>
          <cell r="E1598">
            <v>14.67</v>
          </cell>
          <cell r="F1598">
            <v>126.62</v>
          </cell>
          <cell r="G1598">
            <v>9</v>
          </cell>
        </row>
        <row r="1599">
          <cell r="A1599" t="str">
            <v>30.06</v>
          </cell>
          <cell r="B1599" t="str">
            <v>Comunicacao visual e sonora</v>
          </cell>
          <cell r="G1599">
            <v>9</v>
          </cell>
        </row>
        <row r="1600">
          <cell r="A1600" t="str">
            <v>30.06.010</v>
          </cell>
          <cell r="B1600" t="str">
            <v>Placa para sinalização tátil (início ou final) em braile para corrimão</v>
          </cell>
          <cell r="C1600" t="str">
            <v>UN</v>
          </cell>
          <cell r="D1600">
            <v>10.8</v>
          </cell>
          <cell r="E1600">
            <v>1.44</v>
          </cell>
          <cell r="F1600">
            <v>12.24</v>
          </cell>
          <cell r="G1600">
            <v>9</v>
          </cell>
        </row>
        <row r="1601">
          <cell r="A1601" t="str">
            <v>30.06.020</v>
          </cell>
          <cell r="B1601" t="str">
            <v>Placa para sinalização tátil (pavimento) em braile para corrimão</v>
          </cell>
          <cell r="C1601" t="str">
            <v>UN</v>
          </cell>
          <cell r="D1601">
            <v>10.77</v>
          </cell>
          <cell r="E1601">
            <v>1.44</v>
          </cell>
          <cell r="F1601">
            <v>12.21</v>
          </cell>
          <cell r="G1601">
            <v>5</v>
          </cell>
        </row>
        <row r="1602">
          <cell r="A1602" t="str">
            <v>30.06.050</v>
          </cell>
          <cell r="B1602" t="str">
            <v>Tinta acrílica para sinalização visual de piso, com acabamento microtexturizado e antiderrapante</v>
          </cell>
          <cell r="C1602" t="str">
            <v>M</v>
          </cell>
          <cell r="D1602">
            <v>41.61</v>
          </cell>
          <cell r="E1602">
            <v>22.83</v>
          </cell>
          <cell r="F1602">
            <v>64.44</v>
          </cell>
          <cell r="G1602">
            <v>9</v>
          </cell>
        </row>
        <row r="1603">
          <cell r="A1603" t="str">
            <v>30.06.061</v>
          </cell>
          <cell r="B1603" t="str">
            <v>Sistema de alarme PNE com indicador audiovisual, para pessoas com mobilidade reduzida ou cadeirante</v>
          </cell>
          <cell r="C1603" t="str">
            <v>CJ</v>
          </cell>
          <cell r="D1603">
            <v>261.49</v>
          </cell>
          <cell r="E1603">
            <v>22.83</v>
          </cell>
          <cell r="F1603">
            <v>284.32</v>
          </cell>
          <cell r="G1603">
            <v>9</v>
          </cell>
        </row>
        <row r="1604">
          <cell r="A1604" t="str">
            <v>30.06.064</v>
          </cell>
          <cell r="B1604" t="str">
            <v>Sistema de alarme PNE com indicador audiovisual, sistema sem fio (Wireless), para pessoas com mobilidade reduzida ou cadeirante</v>
          </cell>
          <cell r="C1604" t="str">
            <v>CJ</v>
          </cell>
          <cell r="D1604">
            <v>650.87</v>
          </cell>
          <cell r="E1604">
            <v>22.83</v>
          </cell>
          <cell r="F1604">
            <v>673.7</v>
          </cell>
          <cell r="G1604">
            <v>9</v>
          </cell>
        </row>
        <row r="1605">
          <cell r="A1605" t="str">
            <v>30.06.080</v>
          </cell>
          <cell r="B1605" t="str">
            <v>Placa de identificação em alumínio para WC, com desenho universal de acessibilidade</v>
          </cell>
          <cell r="C1605" t="str">
            <v>UN</v>
          </cell>
          <cell r="D1605">
            <v>30.98</v>
          </cell>
          <cell r="E1605">
            <v>3.71</v>
          </cell>
          <cell r="F1605">
            <v>34.69</v>
          </cell>
          <cell r="G1605">
            <v>9</v>
          </cell>
        </row>
        <row r="1606">
          <cell r="A1606" t="str">
            <v>30.06.090</v>
          </cell>
          <cell r="B1606" t="str">
            <v>Placa de identificação para estacionamento, com desenho universal de acessibilidade, tipo pedestal</v>
          </cell>
          <cell r="C1606" t="str">
            <v>UN</v>
          </cell>
          <cell r="D1606">
            <v>822.72</v>
          </cell>
          <cell r="E1606">
            <v>4.6399999999999997</v>
          </cell>
          <cell r="F1606">
            <v>827.36</v>
          </cell>
          <cell r="G1606">
            <v>9</v>
          </cell>
        </row>
        <row r="1607">
          <cell r="A1607" t="str">
            <v>30.06.100</v>
          </cell>
          <cell r="B1607" t="str">
            <v>Sinalização com pictograma para vaga de estacionamento</v>
          </cell>
          <cell r="C1607" t="str">
            <v>UN</v>
          </cell>
          <cell r="D1607">
            <v>140.65</v>
          </cell>
          <cell r="E1607">
            <v>79.89</v>
          </cell>
          <cell r="F1607">
            <v>220.54</v>
          </cell>
          <cell r="G1607">
            <v>9</v>
          </cell>
        </row>
        <row r="1608">
          <cell r="A1608" t="str">
            <v>30.06.110</v>
          </cell>
          <cell r="B1608" t="str">
            <v>Sinalização com pictograma para vaga de estacionamento, com faixas demarcatórias</v>
          </cell>
          <cell r="C1608" t="str">
            <v>UN</v>
          </cell>
          <cell r="D1608">
            <v>289.74</v>
          </cell>
          <cell r="E1608">
            <v>182.6</v>
          </cell>
          <cell r="F1608">
            <v>472.34</v>
          </cell>
          <cell r="G1608">
            <v>9</v>
          </cell>
        </row>
        <row r="1609">
          <cell r="A1609" t="str">
            <v>30.06.124</v>
          </cell>
          <cell r="B1609" t="str">
            <v>Sinalização com pictograma autoadesivo em policarbonato para piso 80 cm x 120 cm - área de resgate</v>
          </cell>
          <cell r="C1609" t="str">
            <v>UN</v>
          </cell>
          <cell r="D1609">
            <v>193.06</v>
          </cell>
          <cell r="E1609">
            <v>20.6</v>
          </cell>
          <cell r="F1609">
            <v>213.66</v>
          </cell>
          <cell r="G1609">
            <v>9</v>
          </cell>
        </row>
        <row r="1610">
          <cell r="A1610" t="str">
            <v>30.06.132</v>
          </cell>
          <cell r="B1610" t="str">
            <v>Placa de sinalização tátil em poliestireno com alto relevo em braile, para identificação de pavimentos</v>
          </cell>
          <cell r="C1610" t="str">
            <v>UN</v>
          </cell>
          <cell r="D1610">
            <v>24.24</v>
          </cell>
          <cell r="E1610">
            <v>3.71</v>
          </cell>
          <cell r="F1610">
            <v>27.95</v>
          </cell>
          <cell r="G1610">
            <v>9</v>
          </cell>
        </row>
        <row r="1611">
          <cell r="A1611" t="str">
            <v>30.08</v>
          </cell>
          <cell r="B1611" t="str">
            <v>Aparelhos sanitarios</v>
          </cell>
          <cell r="G1611">
            <v>9</v>
          </cell>
        </row>
        <row r="1612">
          <cell r="A1612" t="str">
            <v>30.08.030</v>
          </cell>
          <cell r="B1612" t="str">
            <v>Assento articulado para banho, em alumínio com pintura epóxi de 700 x 450 mm</v>
          </cell>
          <cell r="C1612" t="str">
            <v>UN</v>
          </cell>
          <cell r="D1612">
            <v>673.32</v>
          </cell>
          <cell r="E1612">
            <v>4.6399999999999997</v>
          </cell>
          <cell r="F1612">
            <v>677.96</v>
          </cell>
          <cell r="G1612">
            <v>9</v>
          </cell>
        </row>
        <row r="1613">
          <cell r="A1613" t="str">
            <v>30.08.040</v>
          </cell>
          <cell r="B1613" t="str">
            <v>Lavatório de louça para canto sem coluna para pessoas com mobilidade reduzida</v>
          </cell>
          <cell r="C1613" t="str">
            <v>UN</v>
          </cell>
          <cell r="D1613">
            <v>1720.25</v>
          </cell>
          <cell r="E1613">
            <v>64.22</v>
          </cell>
          <cell r="F1613">
            <v>1784.47</v>
          </cell>
          <cell r="G1613">
            <v>5</v>
          </cell>
        </row>
        <row r="1614">
          <cell r="A1614" t="str">
            <v>30.08.050</v>
          </cell>
          <cell r="B1614" t="str">
            <v>Trocador acessível em MDF com revestimento em laminado melamínico de 180x80 cm</v>
          </cell>
          <cell r="C1614" t="str">
            <v>UN</v>
          </cell>
          <cell r="D1614">
            <v>2655.5</v>
          </cell>
          <cell r="E1614">
            <v>334.95</v>
          </cell>
          <cell r="F1614">
            <v>2990.45</v>
          </cell>
          <cell r="G1614">
            <v>9</v>
          </cell>
        </row>
        <row r="1615">
          <cell r="A1615" t="str">
            <v>30.08.060</v>
          </cell>
          <cell r="B1615" t="str">
            <v>Bacia sifonada de louça para pessoas com mobilidade reduzida - capacidade de 6 litros</v>
          </cell>
          <cell r="C1615" t="str">
            <v>UN</v>
          </cell>
          <cell r="D1615">
            <v>1180.51</v>
          </cell>
          <cell r="E1615">
            <v>54.94</v>
          </cell>
          <cell r="F1615">
            <v>1235.45</v>
          </cell>
          <cell r="G1615">
            <v>9</v>
          </cell>
        </row>
        <row r="1616">
          <cell r="A1616" t="str">
            <v>30.14</v>
          </cell>
          <cell r="B1616" t="str">
            <v>Elevador e plataforma</v>
          </cell>
          <cell r="G1616">
            <v>9</v>
          </cell>
        </row>
        <row r="1617">
          <cell r="A1617" t="str">
            <v>30.14.010</v>
          </cell>
          <cell r="B1617" t="str">
            <v>Elevador de uso restrito a pessoas com mobilidade reduzida com 02 paradas, capacidade de 225 kg - uso interno em alvenaria</v>
          </cell>
          <cell r="C1617" t="str">
            <v>CJ</v>
          </cell>
          <cell r="D1617">
            <v>126876.44</v>
          </cell>
          <cell r="F1617">
            <v>126876.44</v>
          </cell>
          <cell r="G1617">
            <v>9</v>
          </cell>
        </row>
        <row r="1618">
          <cell r="A1618" t="str">
            <v>30.14.020</v>
          </cell>
          <cell r="B1618" t="str">
            <v>Elevador de uso restrito a pessoas com mobilidade reduzida com 03 paradas, capacidade de 225 kg - uso interno em alvenaria</v>
          </cell>
          <cell r="C1618" t="str">
            <v>CJ</v>
          </cell>
          <cell r="D1618">
            <v>131132.34</v>
          </cell>
          <cell r="F1618">
            <v>131132.34</v>
          </cell>
          <cell r="G1618">
            <v>5</v>
          </cell>
        </row>
        <row r="1619">
          <cell r="A1619" t="str">
            <v>30.14.030</v>
          </cell>
          <cell r="B1619" t="str">
            <v>Plataforma para elevação até 2,00 m, nas dimensões de 900 x 1400 mm, capacidade de 250 kg- percurso até 1,00 m de altura</v>
          </cell>
          <cell r="C1619" t="str">
            <v>CJ</v>
          </cell>
          <cell r="D1619">
            <v>28203.13</v>
          </cell>
          <cell r="F1619">
            <v>28203.13</v>
          </cell>
          <cell r="G1619">
            <v>9</v>
          </cell>
        </row>
        <row r="1620">
          <cell r="A1620" t="str">
            <v>30.14.040</v>
          </cell>
          <cell r="B1620" t="str">
            <v>Plataforma para elevação até 2,00 m, nas dimensões de 900 x 1400 mm, capacidade de 250 kg - percurso superior a 1,00 m de altura</v>
          </cell>
          <cell r="C1620" t="str">
            <v>CJ</v>
          </cell>
          <cell r="D1620">
            <v>29053.22</v>
          </cell>
          <cell r="F1620">
            <v>29053.22</v>
          </cell>
          <cell r="G1620">
            <v>9</v>
          </cell>
        </row>
        <row r="1621">
          <cell r="A1621" t="str">
            <v>32</v>
          </cell>
          <cell r="B1621" t="str">
            <v>IMPERMEABILIZACAO, PROTECAO E JUNTA</v>
          </cell>
          <cell r="G1621">
            <v>9</v>
          </cell>
        </row>
        <row r="1622">
          <cell r="A1622" t="str">
            <v>32.06</v>
          </cell>
          <cell r="B1622" t="str">
            <v>Isolamentos termicos / acusticos</v>
          </cell>
          <cell r="G1622">
            <v>9</v>
          </cell>
        </row>
        <row r="1623">
          <cell r="A1623" t="str">
            <v>32.06.010</v>
          </cell>
          <cell r="B1623" t="str">
            <v>Lã de vidro e/ou lã de rocha com espessura de 1´</v>
          </cell>
          <cell r="C1623" t="str">
            <v>M2</v>
          </cell>
          <cell r="D1623">
            <v>16.2</v>
          </cell>
          <cell r="E1623">
            <v>3.71</v>
          </cell>
          <cell r="F1623">
            <v>19.91</v>
          </cell>
          <cell r="G1623">
            <v>2</v>
          </cell>
        </row>
        <row r="1624">
          <cell r="A1624" t="str">
            <v>32.06.030</v>
          </cell>
          <cell r="B1624" t="str">
            <v>Lã de vidro e/ou lã de rocha com espessura de 2´</v>
          </cell>
          <cell r="C1624" t="str">
            <v>M2</v>
          </cell>
          <cell r="D1624">
            <v>29.65</v>
          </cell>
          <cell r="E1624">
            <v>3.71</v>
          </cell>
          <cell r="F1624">
            <v>33.36</v>
          </cell>
          <cell r="G1624">
            <v>5</v>
          </cell>
        </row>
        <row r="1625">
          <cell r="A1625" t="str">
            <v>32.06.120</v>
          </cell>
          <cell r="B1625" t="str">
            <v>Argila expandida</v>
          </cell>
          <cell r="C1625" t="str">
            <v>M3</v>
          </cell>
          <cell r="D1625">
            <v>581</v>
          </cell>
          <cell r="E1625">
            <v>52</v>
          </cell>
          <cell r="F1625">
            <v>633</v>
          </cell>
          <cell r="G1625">
            <v>9</v>
          </cell>
        </row>
        <row r="1626">
          <cell r="A1626" t="str">
            <v>32.06.130</v>
          </cell>
          <cell r="B1626" t="str">
            <v>Espuma flexível de poliuretano poliéter/poliéster para absorção acústica, espessura de 50 mm</v>
          </cell>
          <cell r="C1626" t="str">
            <v>M2</v>
          </cell>
          <cell r="D1626">
            <v>158.55000000000001</v>
          </cell>
          <cell r="E1626">
            <v>6.83</v>
          </cell>
          <cell r="F1626">
            <v>165.38</v>
          </cell>
          <cell r="G1626">
            <v>9</v>
          </cell>
        </row>
        <row r="1627">
          <cell r="A1627" t="str">
            <v>32.06.151</v>
          </cell>
          <cell r="B1627" t="str">
            <v>Lâmina refletiva revestida com dupla face em alumínio, dupla malha de reforço e laminação entre camadas, para isolação térmica</v>
          </cell>
          <cell r="C1627" t="str">
            <v>M2</v>
          </cell>
          <cell r="D1627">
            <v>17.239999999999998</v>
          </cell>
          <cell r="E1627">
            <v>10.09</v>
          </cell>
          <cell r="F1627">
            <v>27.33</v>
          </cell>
          <cell r="G1627">
            <v>9</v>
          </cell>
        </row>
        <row r="1628">
          <cell r="A1628" t="str">
            <v>32.06.231</v>
          </cell>
          <cell r="B1628" t="str">
            <v>Película de controle solar refletiva na cor prata, aplicado em vidros</v>
          </cell>
          <cell r="C1628" t="str">
            <v>M2</v>
          </cell>
          <cell r="D1628">
            <v>80.239999999999995</v>
          </cell>
          <cell r="F1628">
            <v>80.239999999999995</v>
          </cell>
          <cell r="G1628">
            <v>9</v>
          </cell>
        </row>
        <row r="1629">
          <cell r="A1629" t="str">
            <v>32.06.240</v>
          </cell>
          <cell r="B1629" t="str">
            <v>Película adesiva jateada para vidros - uso interno</v>
          </cell>
          <cell r="C1629" t="str">
            <v>M2</v>
          </cell>
          <cell r="D1629">
            <v>42.45</v>
          </cell>
          <cell r="E1629">
            <v>31.96</v>
          </cell>
          <cell r="F1629">
            <v>74.41</v>
          </cell>
          <cell r="G1629">
            <v>9</v>
          </cell>
        </row>
        <row r="1630">
          <cell r="A1630" t="str">
            <v>32.06.380</v>
          </cell>
          <cell r="B1630" t="str">
            <v>Isolamento acústico em placas de espuma semirrígida, com uma camada de manta HD, espessura de 50 mm</v>
          </cell>
          <cell r="C1630" t="str">
            <v>M2</v>
          </cell>
          <cell r="D1630">
            <v>1320.25</v>
          </cell>
          <cell r="F1630">
            <v>1320.25</v>
          </cell>
          <cell r="G1630">
            <v>9</v>
          </cell>
        </row>
        <row r="1631">
          <cell r="A1631" t="str">
            <v>32.06.396</v>
          </cell>
          <cell r="B1631" t="str">
            <v>Manta termoacústica em fibra cerâmica aluminizada, espessura de 38 mm</v>
          </cell>
          <cell r="C1631" t="str">
            <v>M2</v>
          </cell>
          <cell r="D1631">
            <v>81.09</v>
          </cell>
          <cell r="E1631">
            <v>27.39</v>
          </cell>
          <cell r="F1631">
            <v>108.48</v>
          </cell>
          <cell r="G1631">
            <v>9</v>
          </cell>
        </row>
        <row r="1632">
          <cell r="A1632" t="str">
            <v>32.06.400</v>
          </cell>
          <cell r="B1632" t="str">
            <v>Isolamento acústico em placas de espuma semirrígida incombustível, com superfície em cunhas anecóicas, espessura de 50 mm</v>
          </cell>
          <cell r="C1632" t="str">
            <v>M2</v>
          </cell>
          <cell r="D1632">
            <v>577.89</v>
          </cell>
          <cell r="F1632">
            <v>577.89</v>
          </cell>
          <cell r="G1632">
            <v>9</v>
          </cell>
        </row>
        <row r="1633">
          <cell r="A1633" t="str">
            <v>32.07</v>
          </cell>
          <cell r="B1633" t="str">
            <v>Junta de dilatacao</v>
          </cell>
          <cell r="G1633">
            <v>9</v>
          </cell>
        </row>
        <row r="1634">
          <cell r="A1634" t="str">
            <v>32.07.040</v>
          </cell>
          <cell r="B1634" t="str">
            <v>Junta plástica de 3/4´ x 1/8´</v>
          </cell>
          <cell r="C1634" t="str">
            <v>M</v>
          </cell>
          <cell r="D1634">
            <v>1.43</v>
          </cell>
          <cell r="E1634">
            <v>6.77</v>
          </cell>
          <cell r="F1634">
            <v>8.1999999999999993</v>
          </cell>
          <cell r="G1634">
            <v>9</v>
          </cell>
        </row>
        <row r="1635">
          <cell r="A1635" t="str">
            <v>32.07.060</v>
          </cell>
          <cell r="B1635" t="str">
            <v>Junta de latão bitola de 1/8´</v>
          </cell>
          <cell r="C1635" t="str">
            <v>M</v>
          </cell>
          <cell r="D1635">
            <v>78.7</v>
          </cell>
          <cell r="E1635">
            <v>6.77</v>
          </cell>
          <cell r="F1635">
            <v>85.47</v>
          </cell>
          <cell r="G1635">
            <v>5</v>
          </cell>
        </row>
        <row r="1636">
          <cell r="A1636" t="str">
            <v>32.07.090</v>
          </cell>
          <cell r="B1636" t="str">
            <v>Junta de dilatação ou vedação com mastique de silicone, 1,0 x 0,5 cm - inclusive guia de apoio em polietileno</v>
          </cell>
          <cell r="C1636" t="str">
            <v>M</v>
          </cell>
          <cell r="D1636">
            <v>5.38</v>
          </cell>
          <cell r="E1636">
            <v>2.83</v>
          </cell>
          <cell r="F1636">
            <v>8.2100000000000009</v>
          </cell>
          <cell r="G1636">
            <v>9</v>
          </cell>
        </row>
        <row r="1637">
          <cell r="A1637" t="str">
            <v>32.07.110</v>
          </cell>
          <cell r="B1637" t="str">
            <v>Junta a base de asfalto oxidado a quente</v>
          </cell>
          <cell r="C1637" t="str">
            <v>CM3</v>
          </cell>
          <cell r="D1637">
            <v>0.14000000000000001</v>
          </cell>
          <cell r="E1637">
            <v>0.06</v>
          </cell>
          <cell r="F1637">
            <v>0.2</v>
          </cell>
          <cell r="G1637">
            <v>9</v>
          </cell>
        </row>
        <row r="1638">
          <cell r="A1638" t="str">
            <v>32.07.120</v>
          </cell>
          <cell r="B1638" t="str">
            <v>Mangueira plástica flexível para junta de dilatação</v>
          </cell>
          <cell r="C1638" t="str">
            <v>M</v>
          </cell>
          <cell r="D1638">
            <v>7.03</v>
          </cell>
          <cell r="E1638">
            <v>4.5199999999999996</v>
          </cell>
          <cell r="F1638">
            <v>11.55</v>
          </cell>
          <cell r="G1638">
            <v>9</v>
          </cell>
        </row>
        <row r="1639">
          <cell r="A1639" t="str">
            <v>32.07.160</v>
          </cell>
          <cell r="B1639" t="str">
            <v>Junta de dilatação elástica a base de poliuretano</v>
          </cell>
          <cell r="C1639" t="str">
            <v>CM3</v>
          </cell>
          <cell r="D1639">
            <v>0.16</v>
          </cell>
          <cell r="E1639">
            <v>0.11</v>
          </cell>
          <cell r="F1639">
            <v>0.27</v>
          </cell>
          <cell r="G1639">
            <v>9</v>
          </cell>
        </row>
        <row r="1640">
          <cell r="A1640" t="str">
            <v>32.07.230</v>
          </cell>
          <cell r="B1640" t="str">
            <v>Perfil de acabamento com borracha termoplástica vulcanizada contínua flexível, para junta de dilatação de embutir - piso-piso</v>
          </cell>
          <cell r="C1640" t="str">
            <v>M</v>
          </cell>
          <cell r="D1640">
            <v>212.28</v>
          </cell>
          <cell r="E1640">
            <v>4.12</v>
          </cell>
          <cell r="F1640">
            <v>216.4</v>
          </cell>
          <cell r="G1640">
            <v>9</v>
          </cell>
        </row>
        <row r="1641">
          <cell r="A1641" t="str">
            <v>32.07.240</v>
          </cell>
          <cell r="B1641" t="str">
            <v>Perfil de acabamento com borracha termoplástica vulcanizada contínua flexível, para junta de dilatação de embutir - piso-parede</v>
          </cell>
          <cell r="C1641" t="str">
            <v>M</v>
          </cell>
          <cell r="D1641">
            <v>268.45999999999998</v>
          </cell>
          <cell r="E1641">
            <v>4.12</v>
          </cell>
          <cell r="F1641">
            <v>272.58</v>
          </cell>
          <cell r="G1641">
            <v>9</v>
          </cell>
        </row>
        <row r="1642">
          <cell r="A1642" t="str">
            <v>32.07.250</v>
          </cell>
          <cell r="B1642" t="str">
            <v>Perfil de acabamento com borracha termoplástica vulcanizada contínua flexível, para junta de dilatação de embutir - parede-parede ou forro-forro</v>
          </cell>
          <cell r="C1642" t="str">
            <v>M</v>
          </cell>
          <cell r="D1642">
            <v>105.58</v>
          </cell>
          <cell r="E1642">
            <v>4.12</v>
          </cell>
          <cell r="F1642">
            <v>109.7</v>
          </cell>
          <cell r="G1642">
            <v>9</v>
          </cell>
        </row>
        <row r="1643">
          <cell r="A1643" t="str">
            <v>32.07.260</v>
          </cell>
          <cell r="B1643" t="str">
            <v>Perfil de acabamento com borracha termoplástica vulcanizada contínua flexível, para junta de dilatação de embutir - parede-parede ou forro-forro - canto</v>
          </cell>
          <cell r="C1643" t="str">
            <v>M</v>
          </cell>
          <cell r="D1643">
            <v>100.45</v>
          </cell>
          <cell r="E1643">
            <v>4.12</v>
          </cell>
          <cell r="F1643">
            <v>104.57</v>
          </cell>
          <cell r="G1643">
            <v>9</v>
          </cell>
        </row>
        <row r="1644">
          <cell r="A1644" t="str">
            <v>32.08</v>
          </cell>
          <cell r="B1644" t="str">
            <v>Junta de dilatacao estrutural</v>
          </cell>
          <cell r="G1644">
            <v>9</v>
          </cell>
        </row>
        <row r="1645">
          <cell r="A1645" t="str">
            <v>32.08.010</v>
          </cell>
          <cell r="B1645" t="str">
            <v>Junta estrutural com poliestireno expandido de alta densidade P-III, espessura de 10 mm</v>
          </cell>
          <cell r="C1645" t="str">
            <v>M2</v>
          </cell>
          <cell r="D1645">
            <v>9.5399999999999991</v>
          </cell>
          <cell r="E1645">
            <v>2.79</v>
          </cell>
          <cell r="F1645">
            <v>12.33</v>
          </cell>
          <cell r="G1645">
            <v>9</v>
          </cell>
        </row>
        <row r="1646">
          <cell r="A1646" t="str">
            <v>32.08.030</v>
          </cell>
          <cell r="B1646" t="str">
            <v>Junta estrutural com poliestireno expandido de alta densidade P-III, espessura de 20 mm</v>
          </cell>
          <cell r="C1646" t="str">
            <v>M2</v>
          </cell>
          <cell r="D1646">
            <v>25.54</v>
          </cell>
          <cell r="E1646">
            <v>2.79</v>
          </cell>
          <cell r="F1646">
            <v>28.33</v>
          </cell>
          <cell r="G1646">
            <v>5</v>
          </cell>
        </row>
        <row r="1647">
          <cell r="A1647" t="str">
            <v>32.08.050</v>
          </cell>
          <cell r="B1647" t="str">
            <v>Junta estrutural com perfilado termoplástico em PVC, perfil O-12</v>
          </cell>
          <cell r="C1647" t="str">
            <v>M</v>
          </cell>
          <cell r="D1647">
            <v>47.42</v>
          </cell>
          <cell r="E1647">
            <v>19.14</v>
          </cell>
          <cell r="F1647">
            <v>66.56</v>
          </cell>
          <cell r="G1647">
            <v>9</v>
          </cell>
        </row>
        <row r="1648">
          <cell r="A1648" t="str">
            <v>32.08.060</v>
          </cell>
          <cell r="B1648" t="str">
            <v>Junta estrutural com perfilado termoplástico em PVC, perfil O-22</v>
          </cell>
          <cell r="C1648" t="str">
            <v>M</v>
          </cell>
          <cell r="D1648">
            <v>94.19</v>
          </cell>
          <cell r="E1648">
            <v>19.14</v>
          </cell>
          <cell r="F1648">
            <v>113.33</v>
          </cell>
          <cell r="G1648">
            <v>9</v>
          </cell>
        </row>
        <row r="1649">
          <cell r="A1649" t="str">
            <v>32.08.070</v>
          </cell>
          <cell r="B1649" t="str">
            <v>Junta estrutural com perfil elastomérico para fissuras, painéis e estruturas em geral, movimentação máxima 15 mm</v>
          </cell>
          <cell r="C1649" t="str">
            <v>M</v>
          </cell>
          <cell r="D1649">
            <v>196.84</v>
          </cell>
          <cell r="F1649">
            <v>196.84</v>
          </cell>
          <cell r="G1649">
            <v>9</v>
          </cell>
        </row>
        <row r="1650">
          <cell r="A1650" t="str">
            <v>32.08.090</v>
          </cell>
          <cell r="B1650" t="str">
            <v>Junta estrutural com perfil elastomérico para fissuras, painéis e estruturas em geral, movimentação máxima 30 mm</v>
          </cell>
          <cell r="C1650" t="str">
            <v>M</v>
          </cell>
          <cell r="D1650">
            <v>399.7</v>
          </cell>
          <cell r="F1650">
            <v>399.7</v>
          </cell>
          <cell r="G1650">
            <v>9</v>
          </cell>
        </row>
        <row r="1651">
          <cell r="A1651" t="str">
            <v>32.08.110</v>
          </cell>
          <cell r="B1651" t="str">
            <v>Junta estrutural com perfil elastomérico e lábios poliméricos para obras de arte, movimentação máxima 40 mm</v>
          </cell>
          <cell r="C1651" t="str">
            <v>M</v>
          </cell>
          <cell r="D1651">
            <v>878</v>
          </cell>
          <cell r="E1651">
            <v>9.2899999999999991</v>
          </cell>
          <cell r="F1651">
            <v>887.29</v>
          </cell>
          <cell r="G1651">
            <v>9</v>
          </cell>
        </row>
        <row r="1652">
          <cell r="A1652" t="str">
            <v>32.08.130</v>
          </cell>
          <cell r="B1652" t="str">
            <v>Junta estrutural com perfil elastomérico e lábios poliméricos para obras de arte, movimentação máxima 55 mm</v>
          </cell>
          <cell r="C1652" t="str">
            <v>M</v>
          </cell>
          <cell r="D1652">
            <v>1215.8399999999999</v>
          </cell>
          <cell r="E1652">
            <v>9.2899999999999991</v>
          </cell>
          <cell r="F1652">
            <v>1225.1300000000001</v>
          </cell>
          <cell r="G1652">
            <v>9</v>
          </cell>
        </row>
        <row r="1653">
          <cell r="A1653" t="str">
            <v>32.08.160</v>
          </cell>
          <cell r="B1653" t="str">
            <v>Junta elástica estrutural de neoprene</v>
          </cell>
          <cell r="C1653" t="str">
            <v>M</v>
          </cell>
          <cell r="D1653">
            <v>202.69</v>
          </cell>
          <cell r="F1653">
            <v>202.69</v>
          </cell>
          <cell r="G1653">
            <v>9</v>
          </cell>
        </row>
        <row r="1654">
          <cell r="A1654" t="str">
            <v>32.09</v>
          </cell>
          <cell r="B1654" t="str">
            <v>Apoios e afins</v>
          </cell>
          <cell r="G1654">
            <v>9</v>
          </cell>
        </row>
        <row r="1655">
          <cell r="A1655" t="str">
            <v>32.09.020</v>
          </cell>
          <cell r="B1655" t="str">
            <v>Chapa de aço em bitolas medias</v>
          </cell>
          <cell r="C1655" t="str">
            <v>KG</v>
          </cell>
          <cell r="D1655">
            <v>10.25</v>
          </cell>
          <cell r="E1655">
            <v>12.35</v>
          </cell>
          <cell r="F1655">
            <v>22.6</v>
          </cell>
          <cell r="G1655">
            <v>9</v>
          </cell>
        </row>
        <row r="1656">
          <cell r="A1656" t="str">
            <v>32.09.040</v>
          </cell>
          <cell r="B1656" t="str">
            <v>Apoio em placa de neoprene fretado</v>
          </cell>
          <cell r="C1656" t="str">
            <v>DM3</v>
          </cell>
          <cell r="D1656">
            <v>146.96</v>
          </cell>
          <cell r="E1656">
            <v>8.23</v>
          </cell>
          <cell r="F1656">
            <v>155.19</v>
          </cell>
          <cell r="G1656">
            <v>5</v>
          </cell>
        </row>
        <row r="1657">
          <cell r="A1657" t="str">
            <v>32.10</v>
          </cell>
          <cell r="B1657" t="str">
            <v>Envelope de concreto e protecao de tubos</v>
          </cell>
          <cell r="G1657">
            <v>9</v>
          </cell>
        </row>
        <row r="1658">
          <cell r="A1658" t="str">
            <v>32.10.050</v>
          </cell>
          <cell r="B1658" t="str">
            <v>Proteção anticorrosiva, a base de resina epóxi com alcatrão, para ramais sob a terra, com DN até 1´</v>
          </cell>
          <cell r="C1658" t="str">
            <v>M</v>
          </cell>
          <cell r="D1658">
            <v>4.6100000000000003</v>
          </cell>
          <cell r="E1658">
            <v>2.5099999999999998</v>
          </cell>
          <cell r="F1658">
            <v>7.12</v>
          </cell>
          <cell r="G1658">
            <v>9</v>
          </cell>
        </row>
        <row r="1659">
          <cell r="A1659" t="str">
            <v>32.10.060</v>
          </cell>
          <cell r="B1659" t="str">
            <v>Proteção anticorrosiva, a base de resina epóxi com alcatrão, para ramais sob a terra, com DN acima de 1´ até 2´</v>
          </cell>
          <cell r="C1659" t="str">
            <v>M</v>
          </cell>
          <cell r="D1659">
            <v>9.24</v>
          </cell>
          <cell r="E1659">
            <v>5.0199999999999996</v>
          </cell>
          <cell r="F1659">
            <v>14.26</v>
          </cell>
          <cell r="G1659">
            <v>5</v>
          </cell>
        </row>
        <row r="1660">
          <cell r="A1660" t="str">
            <v>32.10.070</v>
          </cell>
          <cell r="B1660" t="str">
            <v>Proteção anticorrosiva, a base de resina epóxi com alcatrão, para ramais sob a terra, com DN acima de 2´ até 3´</v>
          </cell>
          <cell r="C1660" t="str">
            <v>M</v>
          </cell>
          <cell r="D1660">
            <v>13.87</v>
          </cell>
          <cell r="E1660">
            <v>7.52</v>
          </cell>
          <cell r="F1660">
            <v>21.39</v>
          </cell>
          <cell r="G1660">
            <v>9</v>
          </cell>
        </row>
        <row r="1661">
          <cell r="A1661" t="str">
            <v>32.10.080</v>
          </cell>
          <cell r="B1661" t="str">
            <v>Proteção anticorrosiva, a base de resina epóxi com alcatrão, para ramais sob a terra, com DN acima de 3´ até 4´</v>
          </cell>
          <cell r="C1661" t="str">
            <v>M</v>
          </cell>
          <cell r="D1661">
            <v>18.48</v>
          </cell>
          <cell r="E1661">
            <v>10.029999999999999</v>
          </cell>
          <cell r="F1661">
            <v>28.51</v>
          </cell>
          <cell r="G1661">
            <v>9</v>
          </cell>
        </row>
        <row r="1662">
          <cell r="A1662" t="str">
            <v>32.10.082</v>
          </cell>
          <cell r="B1662" t="str">
            <v>Proteção anticorrosiva, a base de resina epóxi com alcatrão, para ramais sob a terra, com DN acima de 5´ até 6´</v>
          </cell>
          <cell r="C1662" t="str">
            <v>M</v>
          </cell>
          <cell r="D1662">
            <v>27.75</v>
          </cell>
          <cell r="E1662">
            <v>15.06</v>
          </cell>
          <cell r="F1662">
            <v>42.81</v>
          </cell>
          <cell r="G1662">
            <v>9</v>
          </cell>
        </row>
        <row r="1663">
          <cell r="A1663" t="str">
            <v>32.10.090</v>
          </cell>
          <cell r="B1663" t="str">
            <v>Proteção anticorrosiva, com fita adesiva, para ramais sob a terra, com DN até 1´</v>
          </cell>
          <cell r="C1663" t="str">
            <v>M</v>
          </cell>
          <cell r="D1663">
            <v>25.28</v>
          </cell>
          <cell r="E1663">
            <v>1.55</v>
          </cell>
          <cell r="F1663">
            <v>26.83</v>
          </cell>
          <cell r="G1663">
            <v>9</v>
          </cell>
        </row>
        <row r="1664">
          <cell r="A1664" t="str">
            <v>32.10.100</v>
          </cell>
          <cell r="B1664" t="str">
            <v>Proteção anticorrosiva, com fita adesiva, para ramais sob a terra, com DN acima de 1´ até 2´</v>
          </cell>
          <cell r="C1664" t="str">
            <v>M</v>
          </cell>
          <cell r="D1664">
            <v>45.59</v>
          </cell>
          <cell r="E1664">
            <v>2.17</v>
          </cell>
          <cell r="F1664">
            <v>47.76</v>
          </cell>
          <cell r="G1664">
            <v>9</v>
          </cell>
        </row>
        <row r="1665">
          <cell r="A1665" t="str">
            <v>32.10.110</v>
          </cell>
          <cell r="B1665" t="str">
            <v>Proteção anticorrosiva, com fita adesiva, para ramais sob a terra, com DN acima de 2´ até 3´</v>
          </cell>
          <cell r="C1665" t="str">
            <v>M</v>
          </cell>
          <cell r="D1665">
            <v>72.45</v>
          </cell>
          <cell r="E1665">
            <v>2.79</v>
          </cell>
          <cell r="F1665">
            <v>75.239999999999995</v>
          </cell>
          <cell r="G1665">
            <v>9</v>
          </cell>
        </row>
        <row r="1666">
          <cell r="A1666" t="str">
            <v>32.11</v>
          </cell>
          <cell r="B1666" t="str">
            <v>Isolante termico para tubos e dutos</v>
          </cell>
          <cell r="G1666">
            <v>9</v>
          </cell>
        </row>
        <row r="1667">
          <cell r="A1667" t="str">
            <v>32.11.150</v>
          </cell>
          <cell r="B1667" t="str">
            <v>Proteção para isolamento térmico em alumínio</v>
          </cell>
          <cell r="C1667" t="str">
            <v>M2</v>
          </cell>
          <cell r="D1667">
            <v>25.09</v>
          </cell>
          <cell r="E1667">
            <v>10.5</v>
          </cell>
          <cell r="F1667">
            <v>35.590000000000003</v>
          </cell>
          <cell r="G1667">
            <v>9</v>
          </cell>
        </row>
        <row r="1668">
          <cell r="A1668" t="str">
            <v>32.11.200</v>
          </cell>
          <cell r="B1668" t="str">
            <v>Isolamento térmico em polietileno expandido, espessura de 5 mm, para tubulação de 1/2´ (15 mm)</v>
          </cell>
          <cell r="C1668" t="str">
            <v>M</v>
          </cell>
          <cell r="D1668">
            <v>1.63</v>
          </cell>
          <cell r="E1668">
            <v>10.5</v>
          </cell>
          <cell r="F1668">
            <v>12.13</v>
          </cell>
          <cell r="G1668">
            <v>5</v>
          </cell>
        </row>
        <row r="1669">
          <cell r="A1669" t="str">
            <v>32.11.210</v>
          </cell>
          <cell r="B1669" t="str">
            <v>Isolamento térmico em polietileno expandido, espessura de 5 mm, para tubulação de 3/4´ (22 mm)</v>
          </cell>
          <cell r="C1669" t="str">
            <v>M</v>
          </cell>
          <cell r="D1669">
            <v>2.46</v>
          </cell>
          <cell r="E1669">
            <v>10.5</v>
          </cell>
          <cell r="F1669">
            <v>12.96</v>
          </cell>
          <cell r="G1669">
            <v>9</v>
          </cell>
        </row>
        <row r="1670">
          <cell r="A1670" t="str">
            <v>32.11.220</v>
          </cell>
          <cell r="B1670" t="str">
            <v>Isolamento térmico em polietileno expandido, espessura de 5 mm, para tubulação de 1´ (28 mm)</v>
          </cell>
          <cell r="C1670" t="str">
            <v>M</v>
          </cell>
          <cell r="D1670">
            <v>2.94</v>
          </cell>
          <cell r="E1670">
            <v>10.5</v>
          </cell>
          <cell r="F1670">
            <v>13.44</v>
          </cell>
          <cell r="G1670">
            <v>9</v>
          </cell>
        </row>
        <row r="1671">
          <cell r="A1671" t="str">
            <v>32.11.230</v>
          </cell>
          <cell r="B1671" t="str">
            <v>Isolamento térmico em polietileno expandido, espessura de 10 mm, para tubulação de 1 1/4´ (35 mm)</v>
          </cell>
          <cell r="C1671" t="str">
            <v>M</v>
          </cell>
          <cell r="D1671">
            <v>3.49</v>
          </cell>
          <cell r="E1671">
            <v>10.5</v>
          </cell>
          <cell r="F1671">
            <v>13.99</v>
          </cell>
          <cell r="G1671">
            <v>9</v>
          </cell>
        </row>
        <row r="1672">
          <cell r="A1672" t="str">
            <v>32.11.240</v>
          </cell>
          <cell r="B1672" t="str">
            <v>Isolamento térmico em polietileno expandido, espessura de 10 mm, para tubulação de 1 1/2´ (42 mm)</v>
          </cell>
          <cell r="C1672" t="str">
            <v>M</v>
          </cell>
          <cell r="D1672">
            <v>4.96</v>
          </cell>
          <cell r="E1672">
            <v>10.5</v>
          </cell>
          <cell r="F1672">
            <v>15.46</v>
          </cell>
          <cell r="G1672">
            <v>9</v>
          </cell>
        </row>
        <row r="1673">
          <cell r="A1673" t="str">
            <v>32.11.250</v>
          </cell>
          <cell r="B1673" t="str">
            <v>Isolamento térmico em polietileno expandido, espessura de 10 mm, para tubulação de 2´ (54 mm)</v>
          </cell>
          <cell r="C1673" t="str">
            <v>M</v>
          </cell>
          <cell r="D1673">
            <v>8.32</v>
          </cell>
          <cell r="E1673">
            <v>10.5</v>
          </cell>
          <cell r="F1673">
            <v>18.82</v>
          </cell>
          <cell r="G1673">
            <v>9</v>
          </cell>
        </row>
        <row r="1674">
          <cell r="A1674" t="str">
            <v>32.11.270</v>
          </cell>
          <cell r="B1674" t="str">
            <v>Isolamento térmico em espuma elastomérica, espessura de 9 a 12 mm, para tubulação de 1/4´ (cobre)</v>
          </cell>
          <cell r="C1674" t="str">
            <v>M</v>
          </cell>
          <cell r="D1674">
            <v>7.12</v>
          </cell>
          <cell r="E1674">
            <v>10.5</v>
          </cell>
          <cell r="F1674">
            <v>17.62</v>
          </cell>
          <cell r="G1674">
            <v>9</v>
          </cell>
        </row>
        <row r="1675">
          <cell r="A1675" t="str">
            <v>32.11.280</v>
          </cell>
          <cell r="B1675" t="str">
            <v>Isolamento térmico em espuma elastomérica, espessura de 9 a 12 mm, para tubulação de 1/2´ (cobre)</v>
          </cell>
          <cell r="C1675" t="str">
            <v>M</v>
          </cell>
          <cell r="D1675">
            <v>7</v>
          </cell>
          <cell r="E1675">
            <v>10.5</v>
          </cell>
          <cell r="F1675">
            <v>17.5</v>
          </cell>
          <cell r="G1675">
            <v>9</v>
          </cell>
        </row>
        <row r="1676">
          <cell r="A1676" t="str">
            <v>32.11.290</v>
          </cell>
          <cell r="B1676" t="str">
            <v>Isolamento térmico em espuma elastomérica, espessura de 9 a 12 mm, para tubulação de 5/8´ (cobre) ou 1/4´ (ferro)</v>
          </cell>
          <cell r="C1676" t="str">
            <v>M</v>
          </cell>
          <cell r="D1676">
            <v>7.91</v>
          </cell>
          <cell r="E1676">
            <v>10.5</v>
          </cell>
          <cell r="F1676">
            <v>18.41</v>
          </cell>
          <cell r="G1676">
            <v>9</v>
          </cell>
        </row>
        <row r="1677">
          <cell r="A1677" t="str">
            <v>32.11.300</v>
          </cell>
          <cell r="B1677" t="str">
            <v>Isolamento térmico em espuma elastomérica, espessura de 9 a 12 mm, para tubulação de 1´ (cobre)</v>
          </cell>
          <cell r="C1677" t="str">
            <v>M</v>
          </cell>
          <cell r="D1677">
            <v>9.11</v>
          </cell>
          <cell r="E1677">
            <v>10.5</v>
          </cell>
          <cell r="F1677">
            <v>19.61</v>
          </cell>
          <cell r="G1677">
            <v>9</v>
          </cell>
        </row>
        <row r="1678">
          <cell r="A1678" t="str">
            <v>32.11.310</v>
          </cell>
          <cell r="B1678" t="str">
            <v>Isolamento térmico em espuma elastomérica, espessura de 19 a 26 mm, para tubulação de 7/8´ (cobre) ou 1/2´ (ferro)</v>
          </cell>
          <cell r="C1678" t="str">
            <v>M</v>
          </cell>
          <cell r="D1678">
            <v>22</v>
          </cell>
          <cell r="E1678">
            <v>10.5</v>
          </cell>
          <cell r="F1678">
            <v>32.5</v>
          </cell>
          <cell r="G1678">
            <v>9</v>
          </cell>
        </row>
        <row r="1679">
          <cell r="A1679" t="str">
            <v>32.11.320</v>
          </cell>
          <cell r="B1679" t="str">
            <v>Isolamento térmico em espuma elastomérica, espessura de 19 a 26 mm, para tubulação de 1 1/8´ (cobre) ou 3/4´ (ferro)</v>
          </cell>
          <cell r="C1679" t="str">
            <v>M</v>
          </cell>
          <cell r="D1679">
            <v>24.69</v>
          </cell>
          <cell r="E1679">
            <v>10.5</v>
          </cell>
          <cell r="F1679">
            <v>35.19</v>
          </cell>
          <cell r="G1679">
            <v>9</v>
          </cell>
        </row>
        <row r="1680">
          <cell r="A1680" t="str">
            <v>32.11.330</v>
          </cell>
          <cell r="B1680" t="str">
            <v>Isolamento térmico em espuma elastomérica, espessura de 19 a 26 mm, para tubulação de 1 3/8´ (cobre) ou 1´ (ferro)</v>
          </cell>
          <cell r="C1680" t="str">
            <v>M</v>
          </cell>
          <cell r="D1680">
            <v>30.17</v>
          </cell>
          <cell r="E1680">
            <v>10.5</v>
          </cell>
          <cell r="F1680">
            <v>40.67</v>
          </cell>
          <cell r="G1680">
            <v>9</v>
          </cell>
        </row>
        <row r="1681">
          <cell r="A1681" t="str">
            <v>32.11.340</v>
          </cell>
          <cell r="B1681" t="str">
            <v>Isolamento térmico em espuma elastomérica, espessura de 19 a 26 mm, para tubulação de 1 5/8´ (cobre) ou 1 1/4´ (ferro)</v>
          </cell>
          <cell r="C1681" t="str">
            <v>M</v>
          </cell>
          <cell r="D1681">
            <v>33.26</v>
          </cell>
          <cell r="E1681">
            <v>10.5</v>
          </cell>
          <cell r="F1681">
            <v>43.76</v>
          </cell>
          <cell r="G1681">
            <v>9</v>
          </cell>
        </row>
        <row r="1682">
          <cell r="A1682" t="str">
            <v>32.11.350</v>
          </cell>
          <cell r="B1682" t="str">
            <v>Isolamento térmico em espuma elastomérica, espessura de 19 a 26 mm, para tubulação de 1 1/2´ (ferro)</v>
          </cell>
          <cell r="C1682" t="str">
            <v>M</v>
          </cell>
          <cell r="D1682">
            <v>37.17</v>
          </cell>
          <cell r="E1682">
            <v>10.5</v>
          </cell>
          <cell r="F1682">
            <v>47.67</v>
          </cell>
          <cell r="G1682">
            <v>9</v>
          </cell>
        </row>
        <row r="1683">
          <cell r="A1683" t="str">
            <v>32.11.360</v>
          </cell>
          <cell r="B1683" t="str">
            <v>Isolamento térmico em espuma elastomérica, espessura de 19 a 26 mm, para tubulação de 2´ (ferro)</v>
          </cell>
          <cell r="C1683" t="str">
            <v>M</v>
          </cell>
          <cell r="D1683">
            <v>45.19</v>
          </cell>
          <cell r="E1683">
            <v>10.5</v>
          </cell>
          <cell r="F1683">
            <v>55.69</v>
          </cell>
          <cell r="G1683">
            <v>9</v>
          </cell>
        </row>
        <row r="1684">
          <cell r="A1684" t="str">
            <v>32.11.370</v>
          </cell>
          <cell r="B1684" t="str">
            <v>Isolamento térmico em espuma elastomérica, espessura de 19 a 26 mm, para tubulação de 2 1/2´ (ferro)</v>
          </cell>
          <cell r="C1684" t="str">
            <v>M</v>
          </cell>
          <cell r="D1684">
            <v>55.66</v>
          </cell>
          <cell r="E1684">
            <v>10.5</v>
          </cell>
          <cell r="F1684">
            <v>66.16</v>
          </cell>
          <cell r="G1684">
            <v>9</v>
          </cell>
        </row>
        <row r="1685">
          <cell r="A1685" t="str">
            <v>32.11.380</v>
          </cell>
          <cell r="B1685" t="str">
            <v>Isolamento térmico em espuma elastomérica, espessura de 19 a 26 mm, para tubulação de 3 1/2´ (cobre) ou 3´ (ferro)</v>
          </cell>
          <cell r="C1685" t="str">
            <v>M</v>
          </cell>
          <cell r="D1685">
            <v>61.71</v>
          </cell>
          <cell r="E1685">
            <v>10.5</v>
          </cell>
          <cell r="F1685">
            <v>72.209999999999994</v>
          </cell>
          <cell r="G1685">
            <v>9</v>
          </cell>
        </row>
        <row r="1686">
          <cell r="A1686" t="str">
            <v>32.11.390</v>
          </cell>
          <cell r="B1686" t="str">
            <v>Isolamento térmico em espuma elastomérica, espessura de 19 a 26 mm, para tubulação de 4´ (ferro)</v>
          </cell>
          <cell r="C1686" t="str">
            <v>M</v>
          </cell>
          <cell r="D1686">
            <v>93.17</v>
          </cell>
          <cell r="E1686">
            <v>10.5</v>
          </cell>
          <cell r="F1686">
            <v>103.67</v>
          </cell>
          <cell r="G1686">
            <v>9</v>
          </cell>
        </row>
        <row r="1687">
          <cell r="A1687" t="str">
            <v>32.11.400</v>
          </cell>
          <cell r="B1687" t="str">
            <v>Isolamento térmico em espuma elastomérica, espessura de 19 a 26 mm, para tubulação de 5´ (ferro)</v>
          </cell>
          <cell r="C1687" t="str">
            <v>M</v>
          </cell>
          <cell r="D1687">
            <v>107.5</v>
          </cell>
          <cell r="E1687">
            <v>10.5</v>
          </cell>
          <cell r="F1687">
            <v>118</v>
          </cell>
          <cell r="G1687">
            <v>9</v>
          </cell>
        </row>
        <row r="1688">
          <cell r="A1688" t="str">
            <v>32.11.410</v>
          </cell>
          <cell r="B1688" t="str">
            <v>Isolamento térmico em espuma elastomérica, espessura de 19 a 26 mm, para tubulação de 6´ (ferro)</v>
          </cell>
          <cell r="C1688" t="str">
            <v>M</v>
          </cell>
          <cell r="D1688">
            <v>138.44999999999999</v>
          </cell>
          <cell r="E1688">
            <v>10.5</v>
          </cell>
          <cell r="F1688">
            <v>148.94999999999999</v>
          </cell>
          <cell r="G1688">
            <v>9</v>
          </cell>
        </row>
        <row r="1689">
          <cell r="A1689" t="str">
            <v>32.11.420</v>
          </cell>
          <cell r="B1689" t="str">
            <v>Manta em espuma elastomérica, espessura de 19 a 26 mm, para isolamento térmico de tubulação acima de 6´</v>
          </cell>
          <cell r="C1689" t="str">
            <v>M2</v>
          </cell>
          <cell r="D1689">
            <v>187.76</v>
          </cell>
          <cell r="E1689">
            <v>19.260000000000002</v>
          </cell>
          <cell r="F1689">
            <v>207.02</v>
          </cell>
          <cell r="G1689">
            <v>9</v>
          </cell>
        </row>
        <row r="1690">
          <cell r="A1690" t="str">
            <v>32.11.430</v>
          </cell>
          <cell r="B1690" t="str">
            <v>Isolamento térmico em espuma elastomérica, espessura de 19 a 26 mm, para tubulação de 3/8" (cobre) ou 1/8" (ferro)</v>
          </cell>
          <cell r="C1690" t="str">
            <v>M</v>
          </cell>
          <cell r="D1690">
            <v>16.899999999999999</v>
          </cell>
          <cell r="E1690">
            <v>10.5</v>
          </cell>
          <cell r="F1690">
            <v>27.4</v>
          </cell>
          <cell r="G1690">
            <v>9</v>
          </cell>
        </row>
        <row r="1691">
          <cell r="A1691" t="str">
            <v>32.11.440</v>
          </cell>
          <cell r="B1691" t="str">
            <v>Isolamento térmico em espuma elastomérica, espessura de 19 a 26 mm, para tubulação de 3/4" (cobre) ou 3/8" (ferro)</v>
          </cell>
          <cell r="C1691" t="str">
            <v>M</v>
          </cell>
          <cell r="D1691">
            <v>18.61</v>
          </cell>
          <cell r="E1691">
            <v>10.5</v>
          </cell>
          <cell r="F1691">
            <v>29.11</v>
          </cell>
          <cell r="G1691">
            <v>9</v>
          </cell>
        </row>
        <row r="1692">
          <cell r="A1692" t="str">
            <v>32.15</v>
          </cell>
          <cell r="B1692" t="str">
            <v>Impermeabilizacao flexivel com manta</v>
          </cell>
          <cell r="G1692">
            <v>9</v>
          </cell>
        </row>
        <row r="1693">
          <cell r="A1693" t="str">
            <v>32.15.030</v>
          </cell>
          <cell r="B1693" t="str">
            <v>Impermeabilização em manta asfáltica com armadura, tipo III-B, espessura de 3 mm</v>
          </cell>
          <cell r="C1693" t="str">
            <v>M2</v>
          </cell>
          <cell r="D1693">
            <v>64.42</v>
          </cell>
          <cell r="E1693">
            <v>17.920000000000002</v>
          </cell>
          <cell r="F1693">
            <v>82.34</v>
          </cell>
          <cell r="G1693">
            <v>9</v>
          </cell>
        </row>
        <row r="1694">
          <cell r="A1694" t="str">
            <v>32.15.040</v>
          </cell>
          <cell r="B1694" t="str">
            <v>Impermeabilização em manta asfáltica com armadura, tipo III-B, espessura de 4 mm</v>
          </cell>
          <cell r="C1694" t="str">
            <v>M2</v>
          </cell>
          <cell r="D1694">
            <v>70.52</v>
          </cell>
          <cell r="E1694">
            <v>17.920000000000002</v>
          </cell>
          <cell r="F1694">
            <v>88.44</v>
          </cell>
          <cell r="G1694">
            <v>5</v>
          </cell>
        </row>
        <row r="1695">
          <cell r="A1695" t="str">
            <v>32.15.080</v>
          </cell>
          <cell r="B1695" t="str">
            <v>Impermeabilização em manta asfáltica tipo III-B, espessura de 3 mm, face exposta em geotêxtil, com membrana acrílica</v>
          </cell>
          <cell r="C1695" t="str">
            <v>M2</v>
          </cell>
          <cell r="D1695">
            <v>130.99</v>
          </cell>
          <cell r="E1695">
            <v>22.56</v>
          </cell>
          <cell r="F1695">
            <v>153.55000000000001</v>
          </cell>
          <cell r="G1695">
            <v>9</v>
          </cell>
        </row>
        <row r="1696">
          <cell r="A1696" t="str">
            <v>32.15.100</v>
          </cell>
          <cell r="B1696" t="str">
            <v>Impermeabilização em manta asfáltica plastomérica com armadura, tipo III, espessura de 4 mm, face exposta em geotêxtil com membrana acrílica</v>
          </cell>
          <cell r="C1696" t="str">
            <v>M2</v>
          </cell>
          <cell r="D1696">
            <v>138.32</v>
          </cell>
          <cell r="E1696">
            <v>22.56</v>
          </cell>
          <cell r="F1696">
            <v>160.88</v>
          </cell>
          <cell r="G1696">
            <v>9</v>
          </cell>
        </row>
        <row r="1697">
          <cell r="A1697" t="str">
            <v>32.15.240</v>
          </cell>
          <cell r="B1697" t="str">
            <v>Impermeabilização com manta asfáltica tipo III, anti raiz, espessura de 4 mm</v>
          </cell>
          <cell r="C1697" t="str">
            <v>M2</v>
          </cell>
          <cell r="D1697">
            <v>141.94999999999999</v>
          </cell>
          <cell r="F1697">
            <v>141.94999999999999</v>
          </cell>
          <cell r="G1697">
            <v>9</v>
          </cell>
        </row>
        <row r="1698">
          <cell r="A1698" t="str">
            <v>32.16</v>
          </cell>
          <cell r="B1698" t="str">
            <v>Impermeabilizacao flexivel com membranas</v>
          </cell>
          <cell r="G1698">
            <v>9</v>
          </cell>
        </row>
        <row r="1699">
          <cell r="A1699" t="str">
            <v>32.16.010</v>
          </cell>
          <cell r="B1699" t="str">
            <v>Impermeabilização em pintura de asfalto oxidado com solventes orgânicos, sobre massa</v>
          </cell>
          <cell r="C1699" t="str">
            <v>M2</v>
          </cell>
          <cell r="D1699">
            <v>11.67</v>
          </cell>
          <cell r="E1699">
            <v>7.43</v>
          </cell>
          <cell r="F1699">
            <v>19.100000000000001</v>
          </cell>
          <cell r="G1699">
            <v>9</v>
          </cell>
        </row>
        <row r="1700">
          <cell r="A1700" t="str">
            <v>32.16.020</v>
          </cell>
          <cell r="B1700" t="str">
            <v>Impermeabilização em pintura de asfalto oxidado com solventes orgânicos, sobre metal</v>
          </cell>
          <cell r="C1700" t="str">
            <v>M2</v>
          </cell>
          <cell r="D1700">
            <v>8.17</v>
          </cell>
          <cell r="E1700">
            <v>7.43</v>
          </cell>
          <cell r="F1700">
            <v>15.6</v>
          </cell>
          <cell r="G1700">
            <v>5</v>
          </cell>
        </row>
        <row r="1701">
          <cell r="A1701" t="str">
            <v>32.16.030</v>
          </cell>
          <cell r="B1701" t="str">
            <v>Impermeabilização em membrana de asfalto modificado com elastômeros, na cor preta</v>
          </cell>
          <cell r="C1701" t="str">
            <v>M2</v>
          </cell>
          <cell r="D1701">
            <v>52.88</v>
          </cell>
          <cell r="E1701">
            <v>7.43</v>
          </cell>
          <cell r="F1701">
            <v>60.31</v>
          </cell>
          <cell r="G1701">
            <v>9</v>
          </cell>
        </row>
        <row r="1702">
          <cell r="A1702" t="str">
            <v>32.16.040</v>
          </cell>
          <cell r="B1702" t="str">
            <v>Impermeabilização em membrana de asfalto modificado com elastômeros, na cor preta e reforço em tela poliéster</v>
          </cell>
          <cell r="C1702" t="str">
            <v>M2</v>
          </cell>
          <cell r="D1702">
            <v>80.819999999999993</v>
          </cell>
          <cell r="E1702">
            <v>20.6</v>
          </cell>
          <cell r="F1702">
            <v>101.42</v>
          </cell>
          <cell r="G1702">
            <v>9</v>
          </cell>
        </row>
        <row r="1703">
          <cell r="A1703" t="str">
            <v>32.16.050</v>
          </cell>
          <cell r="B1703" t="str">
            <v>Impermeabilização em membrana à base de polímeros acrílicos, na cor branca</v>
          </cell>
          <cell r="C1703" t="str">
            <v>M2</v>
          </cell>
          <cell r="D1703">
            <v>46.23</v>
          </cell>
          <cell r="E1703">
            <v>7.43</v>
          </cell>
          <cell r="F1703">
            <v>53.66</v>
          </cell>
          <cell r="G1703">
            <v>9</v>
          </cell>
        </row>
        <row r="1704">
          <cell r="A1704" t="str">
            <v>32.16.060</v>
          </cell>
          <cell r="B1704" t="str">
            <v>Impermeabilização em membrana à base de polímeros acrílicos, na cor branca e reforço em tela poliéster</v>
          </cell>
          <cell r="C1704" t="str">
            <v>M2</v>
          </cell>
          <cell r="D1704">
            <v>71.510000000000005</v>
          </cell>
          <cell r="E1704">
            <v>20.6</v>
          </cell>
          <cell r="F1704">
            <v>92.11</v>
          </cell>
          <cell r="G1704">
            <v>9</v>
          </cell>
        </row>
        <row r="1705">
          <cell r="A1705" t="str">
            <v>32.16.070</v>
          </cell>
          <cell r="B1705" t="str">
            <v>Impermeabilização em membrana à base de resina termoplástica e cimentos aditivados com reforço em tela poliéster</v>
          </cell>
          <cell r="C1705" t="str">
            <v>M2</v>
          </cell>
          <cell r="D1705">
            <v>44.39</v>
          </cell>
          <cell r="E1705">
            <v>24.31</v>
          </cell>
          <cell r="F1705">
            <v>68.7</v>
          </cell>
          <cell r="G1705">
            <v>9</v>
          </cell>
        </row>
        <row r="1706">
          <cell r="A1706" t="str">
            <v>32.17</v>
          </cell>
          <cell r="B1706" t="str">
            <v>Impermeabilizacao rigida</v>
          </cell>
          <cell r="G1706">
            <v>9</v>
          </cell>
        </row>
        <row r="1707">
          <cell r="A1707" t="str">
            <v>32.17.010</v>
          </cell>
          <cell r="B1707" t="str">
            <v>Impermeabilização em argamassa impermeável com aditivo hidrófugo</v>
          </cell>
          <cell r="C1707" t="str">
            <v>M3</v>
          </cell>
          <cell r="D1707">
            <v>465.16</v>
          </cell>
          <cell r="E1707">
            <v>321.36</v>
          </cell>
          <cell r="F1707">
            <v>786.52</v>
          </cell>
          <cell r="G1707">
            <v>9</v>
          </cell>
        </row>
        <row r="1708">
          <cell r="A1708" t="str">
            <v>32.17.012</v>
          </cell>
          <cell r="B1708" t="str">
            <v>Impermeabilização em argamassa de concreto não estrutural com aditivo hidrófugo</v>
          </cell>
          <cell r="C1708" t="str">
            <v>M3</v>
          </cell>
          <cell r="D1708">
            <v>497.24</v>
          </cell>
          <cell r="E1708">
            <v>37.15</v>
          </cell>
          <cell r="F1708">
            <v>534.39</v>
          </cell>
          <cell r="G1708">
            <v>5</v>
          </cell>
        </row>
        <row r="1709">
          <cell r="A1709" t="str">
            <v>32.17.030</v>
          </cell>
          <cell r="B1709" t="str">
            <v>Impermeabilização em argamassa polimérica para umidade e água de percolação</v>
          </cell>
          <cell r="C1709" t="str">
            <v>M2</v>
          </cell>
          <cell r="D1709">
            <v>5.5</v>
          </cell>
          <cell r="E1709">
            <v>7.83</v>
          </cell>
          <cell r="F1709">
            <v>13.33</v>
          </cell>
          <cell r="G1709">
            <v>9</v>
          </cell>
        </row>
        <row r="1710">
          <cell r="A1710" t="str">
            <v>32.17.040</v>
          </cell>
          <cell r="B1710" t="str">
            <v>Impermeabilização em argamassa polimérica com reforço em tela poliéster para pressão hidrostática positiva</v>
          </cell>
          <cell r="C1710" t="str">
            <v>M2</v>
          </cell>
          <cell r="D1710">
            <v>17.79</v>
          </cell>
          <cell r="E1710">
            <v>15.66</v>
          </cell>
          <cell r="F1710">
            <v>33.450000000000003</v>
          </cell>
          <cell r="G1710">
            <v>9</v>
          </cell>
        </row>
        <row r="1711">
          <cell r="A1711" t="str">
            <v>32.17.070</v>
          </cell>
          <cell r="B1711" t="str">
            <v>Impermeabilização anticorrosiva em membrana epoxídica com alcatrão de hulha, sobre massa</v>
          </cell>
          <cell r="C1711" t="str">
            <v>M2</v>
          </cell>
          <cell r="D1711">
            <v>55.38</v>
          </cell>
          <cell r="E1711">
            <v>7.83</v>
          </cell>
          <cell r="F1711">
            <v>63.21</v>
          </cell>
          <cell r="G1711">
            <v>9</v>
          </cell>
        </row>
        <row r="1712">
          <cell r="A1712" t="str">
            <v>32.20</v>
          </cell>
          <cell r="B1712" t="str">
            <v>Reparos, conservacoes e complementos - GRUPO 32</v>
          </cell>
          <cell r="G1712">
            <v>9</v>
          </cell>
        </row>
        <row r="1713">
          <cell r="A1713" t="str">
            <v>32.20.010</v>
          </cell>
          <cell r="B1713" t="str">
            <v>Recolocação de argila expandida</v>
          </cell>
          <cell r="C1713" t="str">
            <v>M3</v>
          </cell>
          <cell r="E1713">
            <v>74.28</v>
          </cell>
          <cell r="F1713">
            <v>74.28</v>
          </cell>
          <cell r="G1713">
            <v>9</v>
          </cell>
        </row>
        <row r="1714">
          <cell r="A1714" t="str">
            <v>32.20.020</v>
          </cell>
          <cell r="B1714" t="str">
            <v>Aplicação de papel Kraft</v>
          </cell>
          <cell r="C1714" t="str">
            <v>M2</v>
          </cell>
          <cell r="D1714">
            <v>5.0199999999999996</v>
          </cell>
          <cell r="E1714">
            <v>3.71</v>
          </cell>
          <cell r="F1714">
            <v>8.73</v>
          </cell>
          <cell r="G1714">
            <v>5</v>
          </cell>
        </row>
        <row r="1715">
          <cell r="A1715" t="str">
            <v>32.20.050</v>
          </cell>
          <cell r="B1715" t="str">
            <v>Tela em polietileno, malha hexagonal de 1/2´, para armadura de argamassa</v>
          </cell>
          <cell r="C1715" t="str">
            <v>M2</v>
          </cell>
          <cell r="D1715">
            <v>5.12</v>
          </cell>
          <cell r="E1715">
            <v>3.71</v>
          </cell>
          <cell r="F1715">
            <v>8.83</v>
          </cell>
          <cell r="G1715">
            <v>9</v>
          </cell>
        </row>
        <row r="1716">
          <cell r="A1716" t="str">
            <v>32.20.060</v>
          </cell>
          <cell r="B1716" t="str">
            <v>Tela galvanizada fio 24 BWG, malha hexagonal de 1/2´, para armadura de argamassa</v>
          </cell>
          <cell r="C1716" t="str">
            <v>M2</v>
          </cell>
          <cell r="D1716">
            <v>13.3</v>
          </cell>
          <cell r="E1716">
            <v>3.71</v>
          </cell>
          <cell r="F1716">
            <v>17.010000000000002</v>
          </cell>
          <cell r="G1716">
            <v>9</v>
          </cell>
        </row>
        <row r="1717">
          <cell r="A1717" t="str">
            <v>33</v>
          </cell>
          <cell r="B1717" t="str">
            <v>PINTURA</v>
          </cell>
          <cell r="G1717">
            <v>9</v>
          </cell>
        </row>
        <row r="1718">
          <cell r="A1718" t="str">
            <v>33.01</v>
          </cell>
          <cell r="B1718" t="str">
            <v>Preparo de base</v>
          </cell>
          <cell r="G1718">
            <v>9</v>
          </cell>
        </row>
        <row r="1719">
          <cell r="A1719" t="str">
            <v>33.01.040</v>
          </cell>
          <cell r="B1719" t="str">
            <v>Estucamento e lixamento de concreto deteriorado</v>
          </cell>
          <cell r="C1719" t="str">
            <v>M2</v>
          </cell>
          <cell r="D1719">
            <v>8.16</v>
          </cell>
          <cell r="E1719">
            <v>31.9</v>
          </cell>
          <cell r="F1719">
            <v>40.06</v>
          </cell>
          <cell r="G1719">
            <v>2</v>
          </cell>
        </row>
        <row r="1720">
          <cell r="A1720" t="str">
            <v>33.01.050</v>
          </cell>
          <cell r="B1720" t="str">
            <v>Estucamento e lixamento de concreto</v>
          </cell>
          <cell r="C1720" t="str">
            <v>M2</v>
          </cell>
          <cell r="D1720">
            <v>4.6500000000000004</v>
          </cell>
          <cell r="E1720">
            <v>31.9</v>
          </cell>
          <cell r="F1720">
            <v>36.549999999999997</v>
          </cell>
          <cell r="G1720">
            <v>5</v>
          </cell>
        </row>
        <row r="1721">
          <cell r="A1721" t="str">
            <v>33.01.060</v>
          </cell>
          <cell r="B1721" t="str">
            <v>Imunizante para madeira</v>
          </cell>
          <cell r="C1721" t="str">
            <v>M2</v>
          </cell>
          <cell r="D1721">
            <v>6.22</v>
          </cell>
          <cell r="E1721">
            <v>8.1199999999999992</v>
          </cell>
          <cell r="F1721">
            <v>14.34</v>
          </cell>
          <cell r="G1721">
            <v>9</v>
          </cell>
        </row>
        <row r="1722">
          <cell r="A1722" t="str">
            <v>33.01.280</v>
          </cell>
          <cell r="B1722" t="str">
            <v>Reparo de trincas rasas até 5 mm de largura, na massa</v>
          </cell>
          <cell r="C1722" t="str">
            <v>M</v>
          </cell>
          <cell r="D1722">
            <v>26.94</v>
          </cell>
          <cell r="E1722">
            <v>22.83</v>
          </cell>
          <cell r="F1722">
            <v>49.77</v>
          </cell>
          <cell r="G1722">
            <v>9</v>
          </cell>
        </row>
        <row r="1723">
          <cell r="A1723" t="str">
            <v>33.01.350</v>
          </cell>
          <cell r="B1723" t="str">
            <v>Preparo de base para superfície metálica com fundo antioxidante</v>
          </cell>
          <cell r="C1723" t="str">
            <v>M2</v>
          </cell>
          <cell r="D1723">
            <v>8.3800000000000008</v>
          </cell>
          <cell r="E1723">
            <v>8.73</v>
          </cell>
          <cell r="F1723">
            <v>17.11</v>
          </cell>
          <cell r="G1723">
            <v>9</v>
          </cell>
        </row>
        <row r="1724">
          <cell r="A1724" t="str">
            <v>33.02</v>
          </cell>
          <cell r="B1724" t="str">
            <v>Massa corrida</v>
          </cell>
          <cell r="G1724">
            <v>9</v>
          </cell>
        </row>
        <row r="1725">
          <cell r="A1725" t="str">
            <v>33.02.060</v>
          </cell>
          <cell r="B1725" t="str">
            <v>Massa corrida a base de PVA</v>
          </cell>
          <cell r="C1725" t="str">
            <v>M2</v>
          </cell>
          <cell r="D1725">
            <v>2.85</v>
          </cell>
          <cell r="E1725">
            <v>10.99</v>
          </cell>
          <cell r="F1725">
            <v>13.84</v>
          </cell>
          <cell r="G1725">
            <v>9</v>
          </cell>
        </row>
        <row r="1726">
          <cell r="A1726" t="str">
            <v>33.02.080</v>
          </cell>
          <cell r="B1726" t="str">
            <v>Massa corrida à base de resina acrílica</v>
          </cell>
          <cell r="C1726" t="str">
            <v>M2</v>
          </cell>
          <cell r="D1726">
            <v>5.2</v>
          </cell>
          <cell r="E1726">
            <v>10.99</v>
          </cell>
          <cell r="F1726">
            <v>16.190000000000001</v>
          </cell>
          <cell r="G1726">
            <v>5</v>
          </cell>
        </row>
        <row r="1727">
          <cell r="A1727" t="str">
            <v>33.03</v>
          </cell>
          <cell r="B1727" t="str">
            <v>Pintura em superficies de concreto / massa / gesso / pedras</v>
          </cell>
          <cell r="G1727">
            <v>9</v>
          </cell>
        </row>
        <row r="1728">
          <cell r="A1728" t="str">
            <v>33.03.220</v>
          </cell>
          <cell r="B1728" t="str">
            <v>Tinta látex em elemento vazado</v>
          </cell>
          <cell r="C1728" t="str">
            <v>M2</v>
          </cell>
          <cell r="D1728">
            <v>6.36</v>
          </cell>
          <cell r="E1728">
            <v>24.18</v>
          </cell>
          <cell r="F1728">
            <v>30.54</v>
          </cell>
          <cell r="G1728">
            <v>9</v>
          </cell>
        </row>
        <row r="1729">
          <cell r="A1729" t="str">
            <v>33.03.350</v>
          </cell>
          <cell r="B1729" t="str">
            <v>Pintura especial em esmalte para lousa cor verde</v>
          </cell>
          <cell r="C1729" t="str">
            <v>M2</v>
          </cell>
          <cell r="D1729">
            <v>8.7799999999999994</v>
          </cell>
          <cell r="E1729">
            <v>20.55</v>
          </cell>
          <cell r="F1729">
            <v>29.33</v>
          </cell>
          <cell r="G1729">
            <v>5</v>
          </cell>
        </row>
        <row r="1730">
          <cell r="A1730" t="str">
            <v>33.03.740</v>
          </cell>
          <cell r="B1730" t="str">
            <v>Resina acrílica plastificante</v>
          </cell>
          <cell r="C1730" t="str">
            <v>M2</v>
          </cell>
          <cell r="D1730">
            <v>18.5</v>
          </cell>
          <cell r="E1730">
            <v>11.41</v>
          </cell>
          <cell r="F1730">
            <v>29.91</v>
          </cell>
          <cell r="G1730">
            <v>9</v>
          </cell>
        </row>
        <row r="1731">
          <cell r="A1731" t="str">
            <v>33.03.750</v>
          </cell>
          <cell r="B1731" t="str">
            <v>Verniz acrílico</v>
          </cell>
          <cell r="C1731" t="str">
            <v>M2</v>
          </cell>
          <cell r="D1731">
            <v>19.489999999999998</v>
          </cell>
          <cell r="E1731">
            <v>19.62</v>
          </cell>
          <cell r="F1731">
            <v>39.11</v>
          </cell>
          <cell r="G1731">
            <v>9</v>
          </cell>
        </row>
        <row r="1732">
          <cell r="A1732" t="str">
            <v>33.03.760</v>
          </cell>
          <cell r="B1732" t="str">
            <v>Hidrorepelente incolor para fachada à base de silano-siloxano oligomérico disperso em água</v>
          </cell>
          <cell r="C1732" t="str">
            <v>M2</v>
          </cell>
          <cell r="D1732">
            <v>13.13</v>
          </cell>
          <cell r="E1732">
            <v>14.54</v>
          </cell>
          <cell r="F1732">
            <v>27.67</v>
          </cell>
          <cell r="G1732">
            <v>9</v>
          </cell>
        </row>
        <row r="1733">
          <cell r="A1733" t="str">
            <v>33.03.770</v>
          </cell>
          <cell r="B1733" t="str">
            <v>Hidrorepelente incolor para fachada à base de silano-siloxano oligomérico disperso em solvente</v>
          </cell>
          <cell r="C1733" t="str">
            <v>M2</v>
          </cell>
          <cell r="D1733">
            <v>42.05</v>
          </cell>
          <cell r="E1733">
            <v>14.54</v>
          </cell>
          <cell r="F1733">
            <v>56.59</v>
          </cell>
          <cell r="G1733">
            <v>9</v>
          </cell>
        </row>
        <row r="1734">
          <cell r="A1734" t="str">
            <v>33.03.780</v>
          </cell>
          <cell r="B1734" t="str">
            <v>Verniz de proteção antipichação</v>
          </cell>
          <cell r="C1734" t="str">
            <v>M2</v>
          </cell>
          <cell r="D1734">
            <v>30.62</v>
          </cell>
          <cell r="E1734">
            <v>19.62</v>
          </cell>
          <cell r="F1734">
            <v>50.24</v>
          </cell>
          <cell r="G1734">
            <v>9</v>
          </cell>
        </row>
        <row r="1735">
          <cell r="A1735" t="str">
            <v>33.05</v>
          </cell>
          <cell r="B1735" t="str">
            <v>Pintura em superficies de madeira</v>
          </cell>
          <cell r="G1735">
            <v>9</v>
          </cell>
        </row>
        <row r="1736">
          <cell r="A1736" t="str">
            <v>33.05.010</v>
          </cell>
          <cell r="B1736" t="str">
            <v>Verniz fungicida para madeira</v>
          </cell>
          <cell r="C1736" t="str">
            <v>M2</v>
          </cell>
          <cell r="D1736">
            <v>8.7899999999999991</v>
          </cell>
          <cell r="E1736">
            <v>14.54</v>
          </cell>
          <cell r="F1736">
            <v>23.33</v>
          </cell>
          <cell r="G1736">
            <v>9</v>
          </cell>
        </row>
        <row r="1737">
          <cell r="A1737" t="str">
            <v>33.05.120</v>
          </cell>
          <cell r="B1737" t="str">
            <v>Esmalte em rodapés, baguetes ou molduras de madeira</v>
          </cell>
          <cell r="C1737" t="str">
            <v>M</v>
          </cell>
          <cell r="D1737">
            <v>2.91</v>
          </cell>
          <cell r="E1737">
            <v>2.71</v>
          </cell>
          <cell r="F1737">
            <v>5.62</v>
          </cell>
          <cell r="G1737">
            <v>5</v>
          </cell>
        </row>
        <row r="1738">
          <cell r="A1738" t="str">
            <v>33.05.330</v>
          </cell>
          <cell r="B1738" t="str">
            <v>Verniz em superfície de madeira</v>
          </cell>
          <cell r="C1738" t="str">
            <v>M2</v>
          </cell>
          <cell r="D1738">
            <v>11.09</v>
          </cell>
          <cell r="E1738">
            <v>16.399999999999999</v>
          </cell>
          <cell r="F1738">
            <v>27.49</v>
          </cell>
          <cell r="G1738">
            <v>9</v>
          </cell>
        </row>
        <row r="1739">
          <cell r="A1739" t="str">
            <v>33.05.360</v>
          </cell>
          <cell r="B1739" t="str">
            <v>Verniz em rodapés, baguetes ou molduras de madeira</v>
          </cell>
          <cell r="C1739" t="str">
            <v>M</v>
          </cell>
          <cell r="D1739">
            <v>2.94</v>
          </cell>
          <cell r="E1739">
            <v>2.17</v>
          </cell>
          <cell r="F1739">
            <v>5.1100000000000003</v>
          </cell>
          <cell r="G1739">
            <v>9</v>
          </cell>
        </row>
        <row r="1740">
          <cell r="A1740" t="str">
            <v>33.06</v>
          </cell>
          <cell r="B1740" t="str">
            <v>Pintura em pisos</v>
          </cell>
          <cell r="G1740">
            <v>9</v>
          </cell>
        </row>
        <row r="1741">
          <cell r="A1741" t="str">
            <v>33.06.020</v>
          </cell>
          <cell r="B1741" t="str">
            <v>Acrílico para quadras e pisos cimentados</v>
          </cell>
          <cell r="C1741" t="str">
            <v>M2</v>
          </cell>
          <cell r="D1741">
            <v>4.33</v>
          </cell>
          <cell r="E1741">
            <v>19.62</v>
          </cell>
          <cell r="F1741">
            <v>23.95</v>
          </cell>
          <cell r="G1741">
            <v>9</v>
          </cell>
        </row>
        <row r="1742">
          <cell r="A1742" t="str">
            <v>33.07</v>
          </cell>
          <cell r="B1742" t="str">
            <v>Pintura em estruturas metalicas</v>
          </cell>
          <cell r="G1742">
            <v>5</v>
          </cell>
        </row>
        <row r="1743">
          <cell r="A1743" t="str">
            <v>33.07.130</v>
          </cell>
          <cell r="B1743" t="str">
            <v>Pintura epóxi bicomponente em estruturas metálicas</v>
          </cell>
          <cell r="C1743" t="str">
            <v>KG</v>
          </cell>
          <cell r="D1743">
            <v>5.16</v>
          </cell>
          <cell r="F1743">
            <v>5.16</v>
          </cell>
          <cell r="G1743">
            <v>9</v>
          </cell>
        </row>
        <row r="1744">
          <cell r="A1744" t="str">
            <v>33.07.140</v>
          </cell>
          <cell r="B1744" t="str">
            <v>Pintura com esmalte alquídico em estrutura metálica</v>
          </cell>
          <cell r="C1744" t="str">
            <v>KG</v>
          </cell>
          <cell r="D1744">
            <v>4.2300000000000004</v>
          </cell>
          <cell r="F1744">
            <v>4.2300000000000004</v>
          </cell>
          <cell r="G1744">
            <v>5</v>
          </cell>
        </row>
        <row r="1745">
          <cell r="A1745" t="str">
            <v>33.07.303</v>
          </cell>
          <cell r="B1745" t="str">
            <v>Proteção passiva contra incêndio com tinta intumescente, com tempo requerido de resistência ao fogo TRRF = 60 min - aplicação em estrutura metálica</v>
          </cell>
          <cell r="C1745" t="str">
            <v>M2</v>
          </cell>
          <cell r="D1745">
            <v>181.75</v>
          </cell>
          <cell r="E1745">
            <v>181.27</v>
          </cell>
          <cell r="F1745">
            <v>363.02</v>
          </cell>
          <cell r="G1745">
            <v>9</v>
          </cell>
        </row>
        <row r="1746">
          <cell r="A1746" t="str">
            <v>33.07.304</v>
          </cell>
          <cell r="B1746" t="str">
            <v>Proteção passiva contra incêndio com tinta intumescente, com tempo requerido de resistência ao fogo TRRF = 120 min - aplicação em estrutura metálica</v>
          </cell>
          <cell r="C1746" t="str">
            <v>M2</v>
          </cell>
          <cell r="D1746">
            <v>683.46</v>
          </cell>
          <cell r="E1746">
            <v>210.17</v>
          </cell>
          <cell r="F1746">
            <v>893.63</v>
          </cell>
          <cell r="G1746">
            <v>9</v>
          </cell>
        </row>
        <row r="1747">
          <cell r="A1747" t="str">
            <v>33.09</v>
          </cell>
          <cell r="B1747" t="str">
            <v>Pintura de sinalizacao</v>
          </cell>
          <cell r="G1747">
            <v>9</v>
          </cell>
        </row>
        <row r="1748">
          <cell r="A1748" t="str">
            <v>33.09.020</v>
          </cell>
          <cell r="B1748" t="str">
            <v>Borracha clorada para faixas demarcatórias</v>
          </cell>
          <cell r="C1748" t="str">
            <v>M</v>
          </cell>
          <cell r="D1748">
            <v>1.59</v>
          </cell>
          <cell r="E1748">
            <v>1.48</v>
          </cell>
          <cell r="F1748">
            <v>3.07</v>
          </cell>
          <cell r="G1748">
            <v>9</v>
          </cell>
        </row>
        <row r="1749">
          <cell r="A1749" t="str">
            <v>33.09.021</v>
          </cell>
          <cell r="B1749" t="str">
            <v>Tinta acrílica para faixas demarcatórias</v>
          </cell>
          <cell r="C1749" t="str">
            <v>M</v>
          </cell>
          <cell r="D1749">
            <v>1.01</v>
          </cell>
          <cell r="E1749">
            <v>2.94</v>
          </cell>
          <cell r="F1749">
            <v>3.95</v>
          </cell>
          <cell r="G1749">
            <v>5</v>
          </cell>
        </row>
        <row r="1750">
          <cell r="A1750" t="str">
            <v>33.10</v>
          </cell>
          <cell r="B1750" t="str">
            <v>Pintura em superficie de concreto/massa/gesso/pedras, inclusive preparo</v>
          </cell>
          <cell r="G1750">
            <v>9</v>
          </cell>
        </row>
        <row r="1751">
          <cell r="A1751" t="str">
            <v>33.10.010</v>
          </cell>
          <cell r="B1751" t="str">
            <v>Tinta látex antimofo em massa, inclusive preparo</v>
          </cell>
          <cell r="C1751" t="str">
            <v>M2</v>
          </cell>
          <cell r="D1751">
            <v>7.68</v>
          </cell>
          <cell r="E1751">
            <v>19.62</v>
          </cell>
          <cell r="F1751">
            <v>27.3</v>
          </cell>
          <cell r="G1751">
            <v>9</v>
          </cell>
        </row>
        <row r="1752">
          <cell r="A1752" t="str">
            <v>33.10.020</v>
          </cell>
          <cell r="B1752" t="str">
            <v>Tinta látex em massa, inclusive preparo</v>
          </cell>
          <cell r="C1752" t="str">
            <v>M2</v>
          </cell>
          <cell r="D1752">
            <v>9.5500000000000007</v>
          </cell>
          <cell r="E1752">
            <v>19.62</v>
          </cell>
          <cell r="F1752">
            <v>29.17</v>
          </cell>
          <cell r="G1752">
            <v>5</v>
          </cell>
        </row>
        <row r="1753">
          <cell r="A1753" t="str">
            <v>33.10.030</v>
          </cell>
          <cell r="B1753" t="str">
            <v>Tinta acrílica antimofo em massa, inclusive preparo</v>
          </cell>
          <cell r="C1753" t="str">
            <v>M2</v>
          </cell>
          <cell r="D1753">
            <v>11.69</v>
          </cell>
          <cell r="E1753">
            <v>19.62</v>
          </cell>
          <cell r="F1753">
            <v>31.31</v>
          </cell>
          <cell r="G1753">
            <v>9</v>
          </cell>
        </row>
        <row r="1754">
          <cell r="A1754" t="str">
            <v>33.10.041</v>
          </cell>
          <cell r="B1754" t="str">
            <v>Esmalte à base de água em massa, inclusive preparo</v>
          </cell>
          <cell r="C1754" t="str">
            <v>M2</v>
          </cell>
          <cell r="D1754">
            <v>13.44</v>
          </cell>
          <cell r="E1754">
            <v>19.62</v>
          </cell>
          <cell r="F1754">
            <v>33.06</v>
          </cell>
          <cell r="G1754">
            <v>9</v>
          </cell>
        </row>
        <row r="1755">
          <cell r="A1755" t="str">
            <v>33.10.050</v>
          </cell>
          <cell r="B1755" t="str">
            <v>Tinta acrílica em massa, inclusive preparo</v>
          </cell>
          <cell r="C1755" t="str">
            <v>M2</v>
          </cell>
          <cell r="D1755">
            <v>10.95</v>
          </cell>
          <cell r="E1755">
            <v>19.62</v>
          </cell>
          <cell r="F1755">
            <v>30.57</v>
          </cell>
          <cell r="G1755">
            <v>9</v>
          </cell>
        </row>
        <row r="1756">
          <cell r="A1756" t="str">
            <v>33.10.060</v>
          </cell>
          <cell r="B1756" t="str">
            <v>Epóxi em massa, inclusive preparo</v>
          </cell>
          <cell r="C1756" t="str">
            <v>M2</v>
          </cell>
          <cell r="D1756">
            <v>76.97</v>
          </cell>
          <cell r="E1756">
            <v>41.08</v>
          </cell>
          <cell r="F1756">
            <v>118.05</v>
          </cell>
          <cell r="G1756">
            <v>9</v>
          </cell>
        </row>
        <row r="1757">
          <cell r="A1757" t="str">
            <v>33.10.070</v>
          </cell>
          <cell r="B1757" t="str">
            <v>Borracha clorada em massa, inclusive preparo</v>
          </cell>
          <cell r="C1757" t="str">
            <v>M2</v>
          </cell>
          <cell r="D1757">
            <v>18.86</v>
          </cell>
          <cell r="E1757">
            <v>19.62</v>
          </cell>
          <cell r="F1757">
            <v>38.479999999999997</v>
          </cell>
          <cell r="G1757">
            <v>9</v>
          </cell>
        </row>
        <row r="1758">
          <cell r="A1758" t="str">
            <v>33.10.100</v>
          </cell>
          <cell r="B1758" t="str">
            <v>Textura acrílica para uso interno / externo, inclusive preparo</v>
          </cell>
          <cell r="C1758" t="str">
            <v>M2</v>
          </cell>
          <cell r="D1758">
            <v>15.68</v>
          </cell>
          <cell r="E1758">
            <v>27.39</v>
          </cell>
          <cell r="F1758">
            <v>43.07</v>
          </cell>
          <cell r="G1758">
            <v>9</v>
          </cell>
        </row>
        <row r="1759">
          <cell r="A1759" t="str">
            <v>33.10.120</v>
          </cell>
          <cell r="B1759" t="str">
            <v>Proteção passiva contra incêndio com tinta intumescente, tempo requerido de resistência ao fogo TRRF = 60 minutos - aplicação em painéis de gesso acartonado</v>
          </cell>
          <cell r="C1759" t="str">
            <v>M2</v>
          </cell>
          <cell r="D1759">
            <v>250.44</v>
          </cell>
          <cell r="F1759">
            <v>250.44</v>
          </cell>
          <cell r="G1759">
            <v>9</v>
          </cell>
        </row>
        <row r="1760">
          <cell r="A1760" t="str">
            <v>33.10.130</v>
          </cell>
          <cell r="B1760" t="str">
            <v>Proteção passiva contra incêndio com tinta intumescente, tempo requerido de resistência ao fogo TRRF = 120 minutos - aplicação em painéis de gesso acartonado</v>
          </cell>
          <cell r="C1760" t="str">
            <v>M2</v>
          </cell>
          <cell r="D1760">
            <v>496.58</v>
          </cell>
          <cell r="F1760">
            <v>496.58</v>
          </cell>
          <cell r="G1760">
            <v>9</v>
          </cell>
        </row>
        <row r="1761">
          <cell r="A1761" t="str">
            <v>33.11</v>
          </cell>
          <cell r="B1761" t="str">
            <v>Pintura em superficie metalica, inclusive preparo</v>
          </cell>
          <cell r="G1761">
            <v>9</v>
          </cell>
        </row>
        <row r="1762">
          <cell r="A1762" t="str">
            <v>33.11.050</v>
          </cell>
          <cell r="B1762" t="str">
            <v>Esmalte à base água em superfície metálica, inclusive preparo</v>
          </cell>
          <cell r="C1762" t="str">
            <v>M2</v>
          </cell>
          <cell r="D1762">
            <v>17.3</v>
          </cell>
          <cell r="E1762">
            <v>27.39</v>
          </cell>
          <cell r="F1762">
            <v>44.69</v>
          </cell>
          <cell r="G1762">
            <v>9</v>
          </cell>
        </row>
        <row r="1763">
          <cell r="A1763" t="str">
            <v>33.12</v>
          </cell>
          <cell r="B1763" t="str">
            <v>Pintura em superficie de madeira, inclusive preparo</v>
          </cell>
          <cell r="G1763">
            <v>5</v>
          </cell>
        </row>
        <row r="1764">
          <cell r="A1764" t="str">
            <v>33.12.011</v>
          </cell>
          <cell r="B1764" t="str">
            <v>Esmalte à base de água em madeira, inclusive preparo</v>
          </cell>
          <cell r="C1764" t="str">
            <v>M2</v>
          </cell>
          <cell r="D1764">
            <v>17.690000000000001</v>
          </cell>
          <cell r="E1764">
            <v>27.39</v>
          </cell>
          <cell r="F1764">
            <v>45.08</v>
          </cell>
          <cell r="G1764">
            <v>9</v>
          </cell>
        </row>
        <row r="1765">
          <cell r="A1765" t="str">
            <v>34</v>
          </cell>
          <cell r="B1765" t="str">
            <v>PAISAGISMO E FECHAMENTOS</v>
          </cell>
          <cell r="G1765">
            <v>5</v>
          </cell>
        </row>
        <row r="1766">
          <cell r="A1766" t="str">
            <v>34.01</v>
          </cell>
          <cell r="B1766" t="str">
            <v>Preparacao de solo</v>
          </cell>
          <cell r="G1766">
            <v>9</v>
          </cell>
        </row>
        <row r="1767">
          <cell r="A1767" t="str">
            <v>34.01.010</v>
          </cell>
          <cell r="B1767" t="str">
            <v>Terra vegetal orgânica comum</v>
          </cell>
          <cell r="C1767" t="str">
            <v>M3</v>
          </cell>
          <cell r="D1767">
            <v>173.67</v>
          </cell>
          <cell r="E1767">
            <v>46.43</v>
          </cell>
          <cell r="F1767">
            <v>220.1</v>
          </cell>
          <cell r="G1767">
            <v>2</v>
          </cell>
        </row>
        <row r="1768">
          <cell r="A1768" t="str">
            <v>34.01.020</v>
          </cell>
          <cell r="B1768" t="str">
            <v>Limpeza e regularização de áreas para ajardinamento (jardins e canteiros)</v>
          </cell>
          <cell r="C1768" t="str">
            <v>M2</v>
          </cell>
          <cell r="E1768">
            <v>1.86</v>
          </cell>
          <cell r="F1768">
            <v>1.86</v>
          </cell>
          <cell r="G1768">
            <v>5</v>
          </cell>
        </row>
        <row r="1769">
          <cell r="A1769" t="str">
            <v>34.02</v>
          </cell>
          <cell r="B1769" t="str">
            <v>Vegetacao rasteira</v>
          </cell>
          <cell r="G1769">
            <v>9</v>
          </cell>
        </row>
        <row r="1770">
          <cell r="A1770" t="str">
            <v>34.02.020</v>
          </cell>
          <cell r="B1770" t="str">
            <v>Plantio de grama batatais em placas (praças e áreas abertas)</v>
          </cell>
          <cell r="C1770" t="str">
            <v>M2</v>
          </cell>
          <cell r="D1770">
            <v>10.88</v>
          </cell>
          <cell r="E1770">
            <v>3.13</v>
          </cell>
          <cell r="F1770">
            <v>14.01</v>
          </cell>
          <cell r="G1770">
            <v>9</v>
          </cell>
        </row>
        <row r="1771">
          <cell r="A1771" t="str">
            <v>34.02.040</v>
          </cell>
          <cell r="B1771" t="str">
            <v>Plantio de grama batatais em placas (jardins e canteiros)</v>
          </cell>
          <cell r="C1771" t="str">
            <v>M2</v>
          </cell>
          <cell r="D1771">
            <v>10.02</v>
          </cell>
          <cell r="E1771">
            <v>4.7</v>
          </cell>
          <cell r="F1771">
            <v>14.72</v>
          </cell>
          <cell r="G1771">
            <v>5</v>
          </cell>
        </row>
        <row r="1772">
          <cell r="A1772" t="str">
            <v>34.02.070</v>
          </cell>
          <cell r="B1772" t="str">
            <v>Forração com Lírio Amarelo, mínimo 18 mudas / m² - h= 0,50 m</v>
          </cell>
          <cell r="C1772" t="str">
            <v>M2</v>
          </cell>
          <cell r="D1772">
            <v>82.04</v>
          </cell>
          <cell r="E1772">
            <v>5.97</v>
          </cell>
          <cell r="F1772">
            <v>88.01</v>
          </cell>
          <cell r="G1772">
            <v>9</v>
          </cell>
        </row>
        <row r="1773">
          <cell r="A1773" t="str">
            <v>34.02.080</v>
          </cell>
          <cell r="B1773" t="str">
            <v>Plantio de grama São Carlos em placas (jardins e canteiros)</v>
          </cell>
          <cell r="C1773" t="str">
            <v>M2</v>
          </cell>
          <cell r="D1773">
            <v>17.59</v>
          </cell>
          <cell r="E1773">
            <v>4.7</v>
          </cell>
          <cell r="F1773">
            <v>22.29</v>
          </cell>
          <cell r="G1773">
            <v>9</v>
          </cell>
        </row>
        <row r="1774">
          <cell r="A1774" t="str">
            <v>34.02.090</v>
          </cell>
          <cell r="B1774" t="str">
            <v>Forração com Hera Inglesa, mínimo 18 mudas / m² - h= 0,15 m</v>
          </cell>
          <cell r="C1774" t="str">
            <v>M2</v>
          </cell>
          <cell r="D1774">
            <v>48.92</v>
          </cell>
          <cell r="E1774">
            <v>5.97</v>
          </cell>
          <cell r="F1774">
            <v>54.89</v>
          </cell>
          <cell r="G1774">
            <v>9</v>
          </cell>
        </row>
        <row r="1775">
          <cell r="A1775" t="str">
            <v>34.02.100</v>
          </cell>
          <cell r="B1775" t="str">
            <v>Plantio de grama esmeralda em placas (jardins e canteiros)</v>
          </cell>
          <cell r="C1775" t="str">
            <v>M2</v>
          </cell>
          <cell r="D1775">
            <v>13.19</v>
          </cell>
          <cell r="E1775">
            <v>4.7</v>
          </cell>
          <cell r="F1775">
            <v>17.89</v>
          </cell>
          <cell r="G1775">
            <v>9</v>
          </cell>
        </row>
        <row r="1776">
          <cell r="A1776" t="str">
            <v>34.02.110</v>
          </cell>
          <cell r="B1776" t="str">
            <v>Forração com clorofito, mínimo de 20 mudas / m² - h= 0,15 m</v>
          </cell>
          <cell r="C1776" t="str">
            <v>M2</v>
          </cell>
          <cell r="D1776">
            <v>52.32</v>
          </cell>
          <cell r="E1776">
            <v>5.97</v>
          </cell>
          <cell r="F1776">
            <v>58.29</v>
          </cell>
          <cell r="G1776">
            <v>9</v>
          </cell>
        </row>
        <row r="1777">
          <cell r="A1777" t="str">
            <v>34.02.400</v>
          </cell>
          <cell r="B1777" t="str">
            <v>Plantio de grama pelo processo hidrossemeadura</v>
          </cell>
          <cell r="C1777" t="str">
            <v>M2</v>
          </cell>
          <cell r="D1777">
            <v>8.9700000000000006</v>
          </cell>
          <cell r="F1777">
            <v>8.9700000000000006</v>
          </cell>
          <cell r="G1777">
            <v>9</v>
          </cell>
        </row>
        <row r="1778">
          <cell r="A1778" t="str">
            <v>34.03</v>
          </cell>
          <cell r="B1778" t="str">
            <v>Vegetacao arbustiva</v>
          </cell>
          <cell r="G1778">
            <v>9</v>
          </cell>
        </row>
        <row r="1779">
          <cell r="A1779" t="str">
            <v>34.03.020</v>
          </cell>
          <cell r="B1779" t="str">
            <v>Arbusto Azaléa - h= 0,60 a 0,80 m</v>
          </cell>
          <cell r="C1779" t="str">
            <v>UN</v>
          </cell>
          <cell r="D1779">
            <v>54.28</v>
          </cell>
          <cell r="E1779">
            <v>3.44</v>
          </cell>
          <cell r="F1779">
            <v>57.72</v>
          </cell>
          <cell r="G1779">
            <v>9</v>
          </cell>
        </row>
        <row r="1780">
          <cell r="A1780" t="str">
            <v>34.03.120</v>
          </cell>
          <cell r="B1780" t="str">
            <v>Arbusto Moréia - h= 0,50 m</v>
          </cell>
          <cell r="C1780" t="str">
            <v>UN</v>
          </cell>
          <cell r="D1780">
            <v>37.590000000000003</v>
          </cell>
          <cell r="E1780">
            <v>3.44</v>
          </cell>
          <cell r="F1780">
            <v>41.03</v>
          </cell>
          <cell r="G1780">
            <v>5</v>
          </cell>
        </row>
        <row r="1781">
          <cell r="A1781" t="str">
            <v>34.03.130</v>
          </cell>
          <cell r="B1781" t="str">
            <v>Arbusto Alamanda - h= 0,60 a 0,80 m</v>
          </cell>
          <cell r="C1781" t="str">
            <v>UN</v>
          </cell>
          <cell r="D1781">
            <v>43.87</v>
          </cell>
          <cell r="E1781">
            <v>3.44</v>
          </cell>
          <cell r="F1781">
            <v>47.31</v>
          </cell>
          <cell r="G1781">
            <v>9</v>
          </cell>
        </row>
        <row r="1782">
          <cell r="A1782" t="str">
            <v>34.03.150</v>
          </cell>
          <cell r="B1782" t="str">
            <v>Arbusto Curcúligo - h= 0,60 a 0,80 m</v>
          </cell>
          <cell r="C1782" t="str">
            <v>UN</v>
          </cell>
          <cell r="D1782">
            <v>57.3</v>
          </cell>
          <cell r="E1782">
            <v>3.44</v>
          </cell>
          <cell r="F1782">
            <v>60.74</v>
          </cell>
          <cell r="G1782">
            <v>9</v>
          </cell>
        </row>
        <row r="1783">
          <cell r="A1783" t="str">
            <v>34.04</v>
          </cell>
          <cell r="B1783" t="str">
            <v>arvores</v>
          </cell>
          <cell r="G1783">
            <v>9</v>
          </cell>
        </row>
        <row r="1784">
          <cell r="A1784" t="str">
            <v>34.04.050</v>
          </cell>
          <cell r="B1784" t="str">
            <v>Árvore ornamental tipo Pata de Vaca - h= 2,00 m</v>
          </cell>
          <cell r="C1784" t="str">
            <v>UN</v>
          </cell>
          <cell r="D1784">
            <v>132.55000000000001</v>
          </cell>
          <cell r="E1784">
            <v>29.88</v>
          </cell>
          <cell r="F1784">
            <v>162.43</v>
          </cell>
          <cell r="G1784">
            <v>9</v>
          </cell>
        </row>
        <row r="1785">
          <cell r="A1785" t="str">
            <v>34.04.130</v>
          </cell>
          <cell r="B1785" t="str">
            <v>Árvore ornamental tipo Ipê Amarelo - h= 2,00 m</v>
          </cell>
          <cell r="C1785" t="str">
            <v>UN</v>
          </cell>
          <cell r="D1785">
            <v>128.77000000000001</v>
          </cell>
          <cell r="E1785">
            <v>29.88</v>
          </cell>
          <cell r="F1785">
            <v>158.65</v>
          </cell>
          <cell r="G1785">
            <v>5</v>
          </cell>
        </row>
        <row r="1786">
          <cell r="A1786" t="str">
            <v>34.04.160</v>
          </cell>
          <cell r="B1786" t="str">
            <v>Árvore ornamental tipo Areca Bambu - h= 2,00 m</v>
          </cell>
          <cell r="C1786" t="str">
            <v>UN</v>
          </cell>
          <cell r="D1786">
            <v>187.9</v>
          </cell>
          <cell r="E1786">
            <v>29.88</v>
          </cell>
          <cell r="F1786">
            <v>217.78</v>
          </cell>
          <cell r="G1786">
            <v>9</v>
          </cell>
        </row>
        <row r="1787">
          <cell r="A1787" t="str">
            <v>34.04.164</v>
          </cell>
          <cell r="B1787" t="str">
            <v>Árvore ornamental tipo Falso barbatimão - h= 2,00 m</v>
          </cell>
          <cell r="C1787" t="str">
            <v>UN</v>
          </cell>
          <cell r="D1787">
            <v>297.26</v>
          </cell>
          <cell r="E1787">
            <v>29.88</v>
          </cell>
          <cell r="F1787">
            <v>327.14</v>
          </cell>
          <cell r="G1787">
            <v>9</v>
          </cell>
        </row>
        <row r="1788">
          <cell r="A1788" t="str">
            <v>34.04.166</v>
          </cell>
          <cell r="B1788" t="str">
            <v>Árvore ornamental tipo Aroeira salsa - h= 2,00 m</v>
          </cell>
          <cell r="C1788" t="str">
            <v>UN</v>
          </cell>
          <cell r="D1788">
            <v>136.30000000000001</v>
          </cell>
          <cell r="E1788">
            <v>29.88</v>
          </cell>
          <cell r="F1788">
            <v>166.18</v>
          </cell>
          <cell r="G1788">
            <v>9</v>
          </cell>
        </row>
        <row r="1789">
          <cell r="A1789" t="str">
            <v>34.04.280</v>
          </cell>
          <cell r="B1789" t="str">
            <v>Árvore ornamental tipo Manacá-da-serra - h= 2,00 m</v>
          </cell>
          <cell r="C1789" t="str">
            <v>UN</v>
          </cell>
          <cell r="D1789">
            <v>103.78</v>
          </cell>
          <cell r="E1789">
            <v>29.88</v>
          </cell>
          <cell r="F1789">
            <v>133.66</v>
          </cell>
          <cell r="G1789">
            <v>9</v>
          </cell>
        </row>
        <row r="1790">
          <cell r="A1790" t="str">
            <v>34.04.360</v>
          </cell>
          <cell r="B1790" t="str">
            <v>Árvore ornamental tipo coqueiro Jerivá - h= 4,00 m</v>
          </cell>
          <cell r="C1790" t="str">
            <v>UN</v>
          </cell>
          <cell r="D1790">
            <v>424.56</v>
          </cell>
          <cell r="E1790">
            <v>29.88</v>
          </cell>
          <cell r="F1790">
            <v>454.44</v>
          </cell>
          <cell r="G1790">
            <v>9</v>
          </cell>
        </row>
        <row r="1791">
          <cell r="A1791" t="str">
            <v>34.04.370</v>
          </cell>
          <cell r="B1791" t="str">
            <v>Árvore ornamental tipo Quaresmeira - h= 1,50 / 2,00 m</v>
          </cell>
          <cell r="C1791" t="str">
            <v>UN</v>
          </cell>
          <cell r="D1791">
            <v>114.99</v>
          </cell>
          <cell r="E1791">
            <v>29.88</v>
          </cell>
          <cell r="F1791">
            <v>144.87</v>
          </cell>
          <cell r="G1791">
            <v>9</v>
          </cell>
        </row>
        <row r="1792">
          <cell r="A1792" t="str">
            <v>34.05</v>
          </cell>
          <cell r="B1792" t="str">
            <v>Cercas e fechamentos</v>
          </cell>
          <cell r="G1792">
            <v>9</v>
          </cell>
        </row>
        <row r="1793">
          <cell r="A1793" t="str">
            <v>34.05.020</v>
          </cell>
          <cell r="B1793" t="str">
            <v>Cerca em arame farpado com mourões de concreto</v>
          </cell>
          <cell r="C1793" t="str">
            <v>M</v>
          </cell>
          <cell r="D1793">
            <v>28.56</v>
          </cell>
          <cell r="E1793">
            <v>29.88</v>
          </cell>
          <cell r="F1793">
            <v>58.44</v>
          </cell>
          <cell r="G1793">
            <v>9</v>
          </cell>
        </row>
        <row r="1794">
          <cell r="A1794" t="str">
            <v>34.05.030</v>
          </cell>
          <cell r="B1794" t="str">
            <v>Cerca em arame farpado com mourões de concreto, com ponta inclinada</v>
          </cell>
          <cell r="C1794" t="str">
            <v>M</v>
          </cell>
          <cell r="D1794">
            <v>38.79</v>
          </cell>
          <cell r="E1794">
            <v>29.88</v>
          </cell>
          <cell r="F1794">
            <v>68.67</v>
          </cell>
          <cell r="G1794">
            <v>5</v>
          </cell>
        </row>
        <row r="1795">
          <cell r="A1795" t="str">
            <v>34.05.032</v>
          </cell>
          <cell r="B1795" t="str">
            <v>Cerca em arame farpado com mourões de concreto, com ponta inclinada - 12 fiadas</v>
          </cell>
          <cell r="C1795" t="str">
            <v>M</v>
          </cell>
          <cell r="D1795">
            <v>42.96</v>
          </cell>
          <cell r="E1795">
            <v>29.88</v>
          </cell>
          <cell r="F1795">
            <v>72.84</v>
          </cell>
          <cell r="G1795">
            <v>9</v>
          </cell>
        </row>
        <row r="1796">
          <cell r="A1796" t="str">
            <v>34.05.050</v>
          </cell>
          <cell r="B1796" t="str">
            <v>Cerca em tela de aço galvanizado de 2´, montantes em mourões de concreto com ponta inclinada e arame farpado</v>
          </cell>
          <cell r="C1796" t="str">
            <v>M</v>
          </cell>
          <cell r="D1796">
            <v>151.77000000000001</v>
          </cell>
          <cell r="E1796">
            <v>47.87</v>
          </cell>
          <cell r="F1796">
            <v>199.64</v>
          </cell>
          <cell r="G1796">
            <v>9</v>
          </cell>
        </row>
        <row r="1797">
          <cell r="A1797" t="str">
            <v>34.05.080</v>
          </cell>
          <cell r="B1797" t="str">
            <v>Alambrado em tela de aço galvanizado de 2´, montantes metálicos e arame farpado, até 4,00 m de altura</v>
          </cell>
          <cell r="C1797" t="str">
            <v>M2</v>
          </cell>
          <cell r="D1797">
            <v>238.41</v>
          </cell>
          <cell r="F1797">
            <v>238.41</v>
          </cell>
          <cell r="G1797">
            <v>9</v>
          </cell>
        </row>
        <row r="1798">
          <cell r="A1798" t="str">
            <v>34.05.110</v>
          </cell>
          <cell r="B1798" t="str">
            <v>Alambrado em tela de aço galvanizado de 2´, montantes metálicos e arame farpado, acima de 4,00 m de altura</v>
          </cell>
          <cell r="C1798" t="str">
            <v>M2</v>
          </cell>
          <cell r="D1798">
            <v>248.96</v>
          </cell>
          <cell r="F1798">
            <v>248.96</v>
          </cell>
          <cell r="G1798">
            <v>9</v>
          </cell>
        </row>
        <row r="1799">
          <cell r="A1799" t="str">
            <v>34.05.120</v>
          </cell>
          <cell r="B1799" t="str">
            <v>Alambrado em tela de aço galvanizado de 1´, montantes metálicos e arame farpado</v>
          </cell>
          <cell r="C1799" t="str">
            <v>M2</v>
          </cell>
          <cell r="D1799">
            <v>220.89</v>
          </cell>
          <cell r="F1799">
            <v>220.89</v>
          </cell>
          <cell r="G1799">
            <v>9</v>
          </cell>
        </row>
        <row r="1800">
          <cell r="A1800" t="str">
            <v>34.05.170</v>
          </cell>
          <cell r="B1800" t="str">
            <v>Barreira de proteção perimetral em aço inoxidável AISI 430, dupla</v>
          </cell>
          <cell r="C1800" t="str">
            <v>M</v>
          </cell>
          <cell r="D1800">
            <v>38.479999999999997</v>
          </cell>
          <cell r="F1800">
            <v>38.479999999999997</v>
          </cell>
          <cell r="G1800">
            <v>9</v>
          </cell>
        </row>
        <row r="1801">
          <cell r="A1801" t="str">
            <v>34.05.210</v>
          </cell>
          <cell r="B1801" t="str">
            <v>Alambrado em tela de aço galvanizado de 2´, montantes metálicos com extremo superior duplo e arame farpado, acima de 4,00 m de altura</v>
          </cell>
          <cell r="C1801" t="str">
            <v>M2</v>
          </cell>
          <cell r="D1801">
            <v>330.25</v>
          </cell>
          <cell r="F1801">
            <v>330.25</v>
          </cell>
          <cell r="G1801">
            <v>9</v>
          </cell>
        </row>
        <row r="1802">
          <cell r="A1802" t="str">
            <v>34.05.260</v>
          </cell>
          <cell r="B1802" t="str">
            <v>Gradil em aço galvanizado eletrofundido, malha 65 x 132 mm e pintura eletrostática</v>
          </cell>
          <cell r="C1802" t="str">
            <v>M2</v>
          </cell>
          <cell r="D1802">
            <v>451.07</v>
          </cell>
          <cell r="E1802">
            <v>61.57</v>
          </cell>
          <cell r="F1802">
            <v>512.64</v>
          </cell>
          <cell r="G1802">
            <v>9</v>
          </cell>
        </row>
        <row r="1803">
          <cell r="A1803" t="str">
            <v>34.05.270</v>
          </cell>
          <cell r="B1803" t="str">
            <v>Alambrado em tela de aço galvanizado de 2´, montantes metálicos retos</v>
          </cell>
          <cell r="C1803" t="str">
            <v>M2</v>
          </cell>
          <cell r="D1803">
            <v>238.03</v>
          </cell>
          <cell r="F1803">
            <v>238.03</v>
          </cell>
          <cell r="G1803">
            <v>9</v>
          </cell>
        </row>
        <row r="1804">
          <cell r="A1804" t="str">
            <v>34.05.290</v>
          </cell>
          <cell r="B1804" t="str">
            <v>Portão de abrir em grade de aço galvanizado eletrofundida, malha 65 x 132 mm, e pintura eletrostática</v>
          </cell>
          <cell r="C1804" t="str">
            <v>M2</v>
          </cell>
          <cell r="D1804">
            <v>1456.17</v>
          </cell>
          <cell r="E1804">
            <v>91.95</v>
          </cell>
          <cell r="F1804">
            <v>1548.12</v>
          </cell>
          <cell r="G1804">
            <v>9</v>
          </cell>
        </row>
        <row r="1805">
          <cell r="A1805" t="str">
            <v>34.05.300</v>
          </cell>
          <cell r="B1805" t="str">
            <v>Portão de correr em grade de aço galvanizado eletrofundida, malha 65 x 132 mm, e pintura eletrostática</v>
          </cell>
          <cell r="C1805" t="str">
            <v>M2</v>
          </cell>
          <cell r="D1805">
            <v>1207.73</v>
          </cell>
          <cell r="E1805">
            <v>91.95</v>
          </cell>
          <cell r="F1805">
            <v>1299.68</v>
          </cell>
          <cell r="G1805">
            <v>9</v>
          </cell>
        </row>
        <row r="1806">
          <cell r="A1806" t="str">
            <v>34.05.310</v>
          </cell>
          <cell r="B1806" t="str">
            <v>Gradil de ferro perfilado, tipo parque</v>
          </cell>
          <cell r="C1806" t="str">
            <v>M2</v>
          </cell>
          <cell r="D1806">
            <v>513.4</v>
          </cell>
          <cell r="E1806">
            <v>36.049999999999997</v>
          </cell>
          <cell r="F1806">
            <v>549.45000000000005</v>
          </cell>
          <cell r="G1806">
            <v>9</v>
          </cell>
        </row>
        <row r="1807">
          <cell r="A1807" t="str">
            <v>34.05.320</v>
          </cell>
          <cell r="B1807" t="str">
            <v>Portão de ferro perfilado, tipo parque</v>
          </cell>
          <cell r="C1807" t="str">
            <v>M2</v>
          </cell>
          <cell r="D1807">
            <v>726.62</v>
          </cell>
          <cell r="E1807">
            <v>31.35</v>
          </cell>
          <cell r="F1807">
            <v>757.97</v>
          </cell>
          <cell r="G1807">
            <v>9</v>
          </cell>
        </row>
        <row r="1808">
          <cell r="A1808" t="str">
            <v>34.05.322</v>
          </cell>
          <cell r="B1808" t="str">
            <v>Gradil rígido modular em aço 2" - H=1,10m, C=1,65m, padrão CET SP</v>
          </cell>
          <cell r="C1808" t="str">
            <v>UN</v>
          </cell>
          <cell r="D1808">
            <v>609.92999999999995</v>
          </cell>
          <cell r="E1808">
            <v>123.23</v>
          </cell>
          <cell r="F1808">
            <v>733.16</v>
          </cell>
          <cell r="G1808">
            <v>9</v>
          </cell>
        </row>
        <row r="1809">
          <cell r="A1809" t="str">
            <v>34.05.350</v>
          </cell>
          <cell r="B1809" t="str">
            <v>Portão de abrir em gradil eletrofundido, malha 5 x 15 cm</v>
          </cell>
          <cell r="C1809" t="str">
            <v>M2</v>
          </cell>
          <cell r="D1809">
            <v>1380.12</v>
          </cell>
          <cell r="E1809">
            <v>74.209999999999994</v>
          </cell>
          <cell r="F1809">
            <v>1454.33</v>
          </cell>
          <cell r="G1809">
            <v>9</v>
          </cell>
        </row>
        <row r="1810">
          <cell r="A1810" t="str">
            <v>34.05.360</v>
          </cell>
          <cell r="B1810" t="str">
            <v>Gradil tela eletrosoldado, malha de 5 x 15cm, galvanizado</v>
          </cell>
          <cell r="C1810" t="str">
            <v>M2</v>
          </cell>
          <cell r="D1810">
            <v>86.11</v>
          </cell>
          <cell r="E1810">
            <v>90.49</v>
          </cell>
          <cell r="F1810">
            <v>176.6</v>
          </cell>
          <cell r="G1810">
            <v>9</v>
          </cell>
        </row>
        <row r="1811">
          <cell r="A1811" t="str">
            <v>34.05.370</v>
          </cell>
          <cell r="B1811" t="str">
            <v>Fechamento de divisa - mourão com placas pré moldadas</v>
          </cell>
          <cell r="C1811" t="str">
            <v>M</v>
          </cell>
          <cell r="D1811">
            <v>181.5</v>
          </cell>
          <cell r="E1811">
            <v>48.26</v>
          </cell>
          <cell r="F1811">
            <v>229.76</v>
          </cell>
          <cell r="G1811">
            <v>9</v>
          </cell>
        </row>
        <row r="1812">
          <cell r="A1812" t="str">
            <v>34.13</v>
          </cell>
          <cell r="B1812" t="str">
            <v>Corte, recorte e remocao</v>
          </cell>
          <cell r="G1812">
            <v>9</v>
          </cell>
        </row>
        <row r="1813">
          <cell r="A1813" t="str">
            <v>34.13.011</v>
          </cell>
          <cell r="B1813" t="str">
            <v>Corte, recorte e remoção de árvore  inclusive as raízes - diâmetro (DAP)&gt;5cm&lt;15cm</v>
          </cell>
          <cell r="C1813" t="str">
            <v>UN</v>
          </cell>
          <cell r="D1813">
            <v>103.27</v>
          </cell>
          <cell r="E1813">
            <v>144.46</v>
          </cell>
          <cell r="F1813">
            <v>247.73</v>
          </cell>
          <cell r="G1813">
            <v>9</v>
          </cell>
        </row>
        <row r="1814">
          <cell r="A1814" t="str">
            <v>34.13.021</v>
          </cell>
          <cell r="B1814" t="str">
            <v>Corte, recorte e remoção de árvore inclusive as raízes - diâmetro (DAP)&gt;15cm&lt;30cm</v>
          </cell>
          <cell r="C1814" t="str">
            <v>UN</v>
          </cell>
          <cell r="D1814">
            <v>546.45000000000005</v>
          </cell>
          <cell r="E1814">
            <v>177.5</v>
          </cell>
          <cell r="F1814">
            <v>723.95</v>
          </cell>
          <cell r="G1814">
            <v>5</v>
          </cell>
        </row>
        <row r="1815">
          <cell r="A1815" t="str">
            <v>34.13.031</v>
          </cell>
          <cell r="B1815" t="str">
            <v>Corte, recorte e remoção de árvore inclusive as raízes - diâmetro (DAP)&gt;30cm&lt;45cm</v>
          </cell>
          <cell r="C1815" t="str">
            <v>UN</v>
          </cell>
          <cell r="D1815">
            <v>1958.8</v>
          </cell>
          <cell r="E1815">
            <v>321.95999999999998</v>
          </cell>
          <cell r="F1815">
            <v>2280.7600000000002</v>
          </cell>
          <cell r="G1815">
            <v>9</v>
          </cell>
        </row>
        <row r="1816">
          <cell r="A1816" t="str">
            <v>34.13.041</v>
          </cell>
          <cell r="B1816" t="str">
            <v>Corte, recorte e remoção de árvore inclusive as raízes - diâmetro (DAP)&gt;45cm&lt;60cm</v>
          </cell>
          <cell r="C1816" t="str">
            <v>UN</v>
          </cell>
          <cell r="D1816">
            <v>2916.61</v>
          </cell>
          <cell r="E1816">
            <v>874.96</v>
          </cell>
          <cell r="F1816">
            <v>3791.57</v>
          </cell>
          <cell r="G1816">
            <v>9</v>
          </cell>
        </row>
        <row r="1817">
          <cell r="A1817" t="str">
            <v>34.13.051</v>
          </cell>
          <cell r="B1817" t="str">
            <v>Corte, recorte e remoção de árvore inclusive as raízes - diâmetro (DAP)&gt;60cm&lt;100cm</v>
          </cell>
          <cell r="C1817" t="str">
            <v>UN</v>
          </cell>
          <cell r="D1817">
            <v>6274.2</v>
          </cell>
          <cell r="E1817">
            <v>1749.92</v>
          </cell>
          <cell r="F1817">
            <v>8024.12</v>
          </cell>
          <cell r="G1817">
            <v>9</v>
          </cell>
        </row>
        <row r="1818">
          <cell r="A1818" t="str">
            <v>34.13.060</v>
          </cell>
          <cell r="B1818" t="str">
            <v>Corte, recorte e remoção de árvore inclusive as raízes - diâmetro (DAP) acima de 100 cm</v>
          </cell>
          <cell r="C1818" t="str">
            <v>UN</v>
          </cell>
          <cell r="D1818">
            <v>9262.99</v>
          </cell>
          <cell r="E1818">
            <v>2030.64</v>
          </cell>
          <cell r="F1818">
            <v>11293.63</v>
          </cell>
          <cell r="G1818">
            <v>9</v>
          </cell>
        </row>
        <row r="1819">
          <cell r="A1819" t="str">
            <v>34.20</v>
          </cell>
          <cell r="B1819" t="str">
            <v>Reparos, conservacoes e complementos - GRUPO 34</v>
          </cell>
          <cell r="G1819">
            <v>9</v>
          </cell>
        </row>
        <row r="1820">
          <cell r="A1820" t="str">
            <v>34.20.050</v>
          </cell>
          <cell r="B1820" t="str">
            <v>Tela de arame galvanizado fio nº 22 BWG, malha de 2´, tipo galinheiro</v>
          </cell>
          <cell r="C1820" t="str">
            <v>M2</v>
          </cell>
          <cell r="D1820">
            <v>8.73</v>
          </cell>
          <cell r="E1820">
            <v>7.21</v>
          </cell>
          <cell r="F1820">
            <v>15.94</v>
          </cell>
          <cell r="G1820">
            <v>9</v>
          </cell>
        </row>
        <row r="1821">
          <cell r="A1821" t="str">
            <v>34.20.080</v>
          </cell>
          <cell r="B1821" t="str">
            <v>Tela de aço galvanizado fio nº 10 BWG, malha de 2´, tipo alambrado de segurança</v>
          </cell>
          <cell r="C1821" t="str">
            <v>M2</v>
          </cell>
          <cell r="D1821">
            <v>65.260000000000005</v>
          </cell>
          <cell r="E1821">
            <v>9.99</v>
          </cell>
          <cell r="F1821">
            <v>75.25</v>
          </cell>
          <cell r="G1821">
            <v>5</v>
          </cell>
        </row>
        <row r="1822">
          <cell r="A1822" t="str">
            <v>34.20.110</v>
          </cell>
          <cell r="B1822" t="str">
            <v>Recolocação de barreira de proteção perimetral, simples ou dupla</v>
          </cell>
          <cell r="C1822" t="str">
            <v>M</v>
          </cell>
          <cell r="D1822">
            <v>10.41</v>
          </cell>
          <cell r="F1822">
            <v>10.41</v>
          </cell>
          <cell r="G1822">
            <v>9</v>
          </cell>
        </row>
        <row r="1823">
          <cell r="A1823" t="str">
            <v>34.20.160</v>
          </cell>
          <cell r="B1823" t="str">
            <v>Recolocação de alambrado, com altura até 4,50 m</v>
          </cell>
          <cell r="C1823" t="str">
            <v>M2</v>
          </cell>
          <cell r="D1823">
            <v>1.58</v>
          </cell>
          <cell r="E1823">
            <v>15.16</v>
          </cell>
          <cell r="F1823">
            <v>16.739999999999998</v>
          </cell>
          <cell r="G1823">
            <v>9</v>
          </cell>
        </row>
        <row r="1824">
          <cell r="A1824" t="str">
            <v>34.20.170</v>
          </cell>
          <cell r="B1824" t="str">
            <v>Recolocação de alambrado, com altura acima de 4,50 m</v>
          </cell>
          <cell r="C1824" t="str">
            <v>M2</v>
          </cell>
          <cell r="D1824">
            <v>1.66</v>
          </cell>
          <cell r="E1824">
            <v>20.3</v>
          </cell>
          <cell r="F1824">
            <v>21.96</v>
          </cell>
          <cell r="G1824">
            <v>9</v>
          </cell>
        </row>
        <row r="1825">
          <cell r="A1825" t="str">
            <v>34.20.380</v>
          </cell>
          <cell r="B1825" t="str">
            <v>Suporte para apoio de bicicletas em tubo de aço galvanizado, diâmetro de 2 1/2´</v>
          </cell>
          <cell r="C1825" t="str">
            <v>UN</v>
          </cell>
          <cell r="D1825">
            <v>349.33</v>
          </cell>
          <cell r="E1825">
            <v>164.78</v>
          </cell>
          <cell r="F1825">
            <v>514.11</v>
          </cell>
          <cell r="G1825">
            <v>9</v>
          </cell>
        </row>
        <row r="1826">
          <cell r="A1826" t="str">
            <v>34.20.382</v>
          </cell>
          <cell r="B1826" t="str">
            <v>Suporte para apoio de bicicletas em aço carbono 2", modelo U invertido sem emendas, com acabamento em pintura eletrostática para fixação chumbada/parafusada</v>
          </cell>
          <cell r="C1826" t="str">
            <v>UN</v>
          </cell>
          <cell r="D1826">
            <v>1467.69</v>
          </cell>
          <cell r="E1826">
            <v>36.29</v>
          </cell>
          <cell r="F1826">
            <v>1503.98</v>
          </cell>
          <cell r="G1826">
            <v>9</v>
          </cell>
        </row>
        <row r="1827">
          <cell r="A1827" t="str">
            <v>34.20.390</v>
          </cell>
          <cell r="B1827" t="str">
            <v>Grelha arvoreira em ferro fundido</v>
          </cell>
          <cell r="C1827" t="str">
            <v>M2</v>
          </cell>
          <cell r="D1827">
            <v>1292.23</v>
          </cell>
          <cell r="E1827">
            <v>20.6</v>
          </cell>
          <cell r="F1827">
            <v>1312.83</v>
          </cell>
          <cell r="G1827">
            <v>9</v>
          </cell>
        </row>
        <row r="1828">
          <cell r="A1828" t="str">
            <v>35</v>
          </cell>
          <cell r="B1828" t="str">
            <v>PLAYGROUND E EQUIPAMENTO RECREATIVO</v>
          </cell>
          <cell r="G1828">
            <v>9</v>
          </cell>
        </row>
        <row r="1829">
          <cell r="A1829" t="str">
            <v>35.01</v>
          </cell>
          <cell r="B1829" t="str">
            <v>Quadra e equipamento de esportes</v>
          </cell>
          <cell r="G1829">
            <v>9</v>
          </cell>
        </row>
        <row r="1830">
          <cell r="A1830" t="str">
            <v>35.01.070</v>
          </cell>
          <cell r="B1830" t="str">
            <v>Tela de arame galvanizado fio nº 12 BWG, malha de 2´</v>
          </cell>
          <cell r="C1830" t="str">
            <v>M2</v>
          </cell>
          <cell r="D1830">
            <v>43.23</v>
          </cell>
          <cell r="E1830">
            <v>6.18</v>
          </cell>
          <cell r="F1830">
            <v>49.41</v>
          </cell>
          <cell r="G1830">
            <v>2</v>
          </cell>
        </row>
        <row r="1831">
          <cell r="A1831" t="str">
            <v>35.01.150</v>
          </cell>
          <cell r="B1831" t="str">
            <v>Trave oficial completa com rede para futebol de salão</v>
          </cell>
          <cell r="C1831" t="str">
            <v>CJ</v>
          </cell>
          <cell r="D1831">
            <v>2017.08</v>
          </cell>
          <cell r="E1831">
            <v>148.25</v>
          </cell>
          <cell r="F1831">
            <v>2165.33</v>
          </cell>
          <cell r="G1831">
            <v>5</v>
          </cell>
        </row>
        <row r="1832">
          <cell r="A1832" t="str">
            <v>35.01.170</v>
          </cell>
          <cell r="B1832" t="str">
            <v>Poste oficial completo com rede para voleibol</v>
          </cell>
          <cell r="C1832" t="str">
            <v>CJ</v>
          </cell>
          <cell r="D1832">
            <v>1742.1</v>
          </cell>
          <cell r="E1832">
            <v>148.25</v>
          </cell>
          <cell r="F1832">
            <v>1890.35</v>
          </cell>
          <cell r="G1832">
            <v>9</v>
          </cell>
        </row>
        <row r="1833">
          <cell r="A1833" t="str">
            <v>35.01.550</v>
          </cell>
          <cell r="B1833" t="str">
            <v>Piso em fibra de polipropileno corrugado para quadra de esportes, inclusive pintura</v>
          </cell>
          <cell r="C1833" t="str">
            <v>M2</v>
          </cell>
          <cell r="D1833">
            <v>152.82</v>
          </cell>
          <cell r="E1833">
            <v>30.48</v>
          </cell>
          <cell r="F1833">
            <v>183.3</v>
          </cell>
          <cell r="G1833">
            <v>9</v>
          </cell>
        </row>
        <row r="1834">
          <cell r="A1834" t="str">
            <v>35.03</v>
          </cell>
          <cell r="B1834" t="str">
            <v>Abrigo, guarita e quiosque</v>
          </cell>
          <cell r="G1834">
            <v>9</v>
          </cell>
        </row>
        <row r="1835">
          <cell r="A1835" t="str">
            <v>35.03.030</v>
          </cell>
          <cell r="B1835" t="str">
            <v>Cancela automática metálica com barreira de alumínio de 3,50 até 4,00 m</v>
          </cell>
          <cell r="C1835" t="str">
            <v>UN</v>
          </cell>
          <cell r="D1835">
            <v>4635.17</v>
          </cell>
          <cell r="E1835">
            <v>87.2</v>
          </cell>
          <cell r="F1835">
            <v>4722.37</v>
          </cell>
          <cell r="G1835">
            <v>9</v>
          </cell>
        </row>
        <row r="1836">
          <cell r="A1836" t="str">
            <v>35.04</v>
          </cell>
          <cell r="B1836" t="str">
            <v>Bancos</v>
          </cell>
          <cell r="G1836">
            <v>5</v>
          </cell>
        </row>
        <row r="1837">
          <cell r="A1837" t="str">
            <v>35.04.020</v>
          </cell>
          <cell r="B1837" t="str">
            <v>Banco contínuo em concreto vazado</v>
          </cell>
          <cell r="C1837" t="str">
            <v>M</v>
          </cell>
          <cell r="D1837">
            <v>115.68</v>
          </cell>
          <cell r="E1837">
            <v>89.41</v>
          </cell>
          <cell r="F1837">
            <v>205.09</v>
          </cell>
          <cell r="G1837">
            <v>9</v>
          </cell>
        </row>
        <row r="1838">
          <cell r="A1838" t="str">
            <v>35.04.120</v>
          </cell>
          <cell r="B1838" t="str">
            <v>Banco em concreto pré-moldado, comprimento 150 cm</v>
          </cell>
          <cell r="C1838" t="str">
            <v>UN</v>
          </cell>
          <cell r="D1838">
            <v>543.15</v>
          </cell>
          <cell r="E1838">
            <v>19.899999999999999</v>
          </cell>
          <cell r="F1838">
            <v>563.04999999999995</v>
          </cell>
          <cell r="G1838">
            <v>5</v>
          </cell>
        </row>
        <row r="1839">
          <cell r="A1839" t="str">
            <v>35.04.130</v>
          </cell>
          <cell r="B1839" t="str">
            <v>Banco de madeira sobre alvenaria</v>
          </cell>
          <cell r="C1839" t="str">
            <v>M2</v>
          </cell>
          <cell r="D1839">
            <v>192.49</v>
          </cell>
          <cell r="E1839">
            <v>55.72</v>
          </cell>
          <cell r="F1839">
            <v>248.21</v>
          </cell>
          <cell r="G1839">
            <v>9</v>
          </cell>
        </row>
        <row r="1840">
          <cell r="A1840" t="str">
            <v>35.04.140</v>
          </cell>
          <cell r="B1840" t="str">
            <v>Banco em concreto pré-moldado com pés vazados, comprimento 200 cm</v>
          </cell>
          <cell r="C1840" t="str">
            <v>UN</v>
          </cell>
          <cell r="D1840">
            <v>597.36</v>
          </cell>
          <cell r="E1840">
            <v>27.98</v>
          </cell>
          <cell r="F1840">
            <v>625.34</v>
          </cell>
          <cell r="G1840">
            <v>9</v>
          </cell>
        </row>
        <row r="1841">
          <cell r="A1841" t="str">
            <v>35.04.150</v>
          </cell>
          <cell r="B1841" t="str">
            <v>Banco em concreto pré-moldado com 3 pés, comprimento 300 cm</v>
          </cell>
          <cell r="C1841" t="str">
            <v>UN</v>
          </cell>
          <cell r="D1841">
            <v>849.47</v>
          </cell>
          <cell r="E1841">
            <v>41.98</v>
          </cell>
          <cell r="F1841">
            <v>891.45</v>
          </cell>
          <cell r="G1841">
            <v>9</v>
          </cell>
        </row>
        <row r="1842">
          <cell r="A1842" t="str">
            <v>35.05</v>
          </cell>
          <cell r="B1842" t="str">
            <v>Equipamento recreativo</v>
          </cell>
          <cell r="G1842">
            <v>9</v>
          </cell>
        </row>
        <row r="1843">
          <cell r="A1843" t="str">
            <v>35.05.200</v>
          </cell>
          <cell r="B1843" t="str">
            <v>Centro de atividades em madeira rústica</v>
          </cell>
          <cell r="C1843" t="str">
            <v>CJ</v>
          </cell>
          <cell r="D1843">
            <v>5038.4799999999996</v>
          </cell>
          <cell r="E1843">
            <v>197.67</v>
          </cell>
          <cell r="F1843">
            <v>5236.1499999999996</v>
          </cell>
          <cell r="G1843">
            <v>9</v>
          </cell>
        </row>
        <row r="1844">
          <cell r="A1844" t="str">
            <v>35.05.210</v>
          </cell>
          <cell r="B1844" t="str">
            <v>Balanço duplo em madeira rústica</v>
          </cell>
          <cell r="C1844" t="str">
            <v>CJ</v>
          </cell>
          <cell r="D1844">
            <v>2668.58</v>
          </cell>
          <cell r="E1844">
            <v>197.67</v>
          </cell>
          <cell r="F1844">
            <v>2866.25</v>
          </cell>
          <cell r="G1844">
            <v>5</v>
          </cell>
        </row>
        <row r="1845">
          <cell r="A1845" t="str">
            <v>35.05.220</v>
          </cell>
          <cell r="B1845" t="str">
            <v>Gangorra dupla em madeira rústica</v>
          </cell>
          <cell r="C1845" t="str">
            <v>CJ</v>
          </cell>
          <cell r="D1845">
            <v>1532.96</v>
          </cell>
          <cell r="E1845">
            <v>197.67</v>
          </cell>
          <cell r="F1845">
            <v>1730.63</v>
          </cell>
          <cell r="G1845">
            <v>9</v>
          </cell>
        </row>
        <row r="1846">
          <cell r="A1846" t="str">
            <v>35.05.240</v>
          </cell>
          <cell r="B1846" t="str">
            <v>Gira-gira em ferro com assento de madeira (8 lugares)</v>
          </cell>
          <cell r="C1846" t="str">
            <v>CJ</v>
          </cell>
          <cell r="D1846">
            <v>3177.05</v>
          </cell>
          <cell r="E1846">
            <v>197.67</v>
          </cell>
          <cell r="F1846">
            <v>3374.72</v>
          </cell>
          <cell r="G1846">
            <v>9</v>
          </cell>
        </row>
        <row r="1847">
          <cell r="A1847" t="str">
            <v>35.07</v>
          </cell>
          <cell r="B1847" t="str">
            <v>Mastro para bandeiras</v>
          </cell>
          <cell r="G1847">
            <v>9</v>
          </cell>
        </row>
        <row r="1848">
          <cell r="A1848" t="str">
            <v>35.07.020</v>
          </cell>
          <cell r="B1848" t="str">
            <v>Plataforma com 3 mastros galvanizados, h= 7,00 m</v>
          </cell>
          <cell r="C1848" t="str">
            <v>CJ</v>
          </cell>
          <cell r="D1848">
            <v>5974.69</v>
          </cell>
          <cell r="E1848">
            <v>314.16000000000003</v>
          </cell>
          <cell r="F1848">
            <v>6288.85</v>
          </cell>
          <cell r="G1848">
            <v>9</v>
          </cell>
        </row>
        <row r="1849">
          <cell r="A1849" t="str">
            <v>35.07.030</v>
          </cell>
          <cell r="B1849" t="str">
            <v>Plataforma com 3 mastros galvanizados, h= 9,00 m</v>
          </cell>
          <cell r="C1849" t="str">
            <v>CJ</v>
          </cell>
          <cell r="D1849">
            <v>8445.84</v>
          </cell>
          <cell r="E1849">
            <v>314.16000000000003</v>
          </cell>
          <cell r="F1849">
            <v>8760</v>
          </cell>
          <cell r="G1849">
            <v>5</v>
          </cell>
        </row>
        <row r="1850">
          <cell r="A1850" t="str">
            <v>35.07.060</v>
          </cell>
          <cell r="B1850" t="str">
            <v>Mastro para bandeira galvanizado, h= 9,00 m</v>
          </cell>
          <cell r="C1850" t="str">
            <v>UN</v>
          </cell>
          <cell r="D1850">
            <v>2802.18</v>
          </cell>
          <cell r="E1850">
            <v>46.39</v>
          </cell>
          <cell r="F1850">
            <v>2848.57</v>
          </cell>
          <cell r="G1850">
            <v>9</v>
          </cell>
        </row>
        <row r="1851">
          <cell r="A1851" t="str">
            <v>35.07.070</v>
          </cell>
          <cell r="B1851" t="str">
            <v>Mastro para bandeira galvanizado, h= 7,00 m</v>
          </cell>
          <cell r="C1851" t="str">
            <v>UN</v>
          </cell>
          <cell r="D1851">
            <v>1978.51</v>
          </cell>
          <cell r="E1851">
            <v>46.39</v>
          </cell>
          <cell r="F1851">
            <v>2024.9</v>
          </cell>
          <cell r="G1851">
            <v>9</v>
          </cell>
        </row>
        <row r="1852">
          <cell r="A1852" t="str">
            <v>35.20</v>
          </cell>
          <cell r="B1852" t="str">
            <v>Reparos, conservacoes e complementos - GRUPO 35</v>
          </cell>
          <cell r="G1852">
            <v>9</v>
          </cell>
        </row>
        <row r="1853">
          <cell r="A1853" t="str">
            <v>35.20.010</v>
          </cell>
          <cell r="B1853" t="str">
            <v>Tela em polietileno, malha 10 x 10 cm, fio 2 mm</v>
          </cell>
          <cell r="C1853" t="str">
            <v>M2</v>
          </cell>
          <cell r="D1853">
            <v>12.93</v>
          </cell>
          <cell r="F1853">
            <v>12.93</v>
          </cell>
          <cell r="G1853">
            <v>9</v>
          </cell>
        </row>
        <row r="1854">
          <cell r="A1854" t="str">
            <v>35.20.050</v>
          </cell>
          <cell r="B1854" t="str">
            <v>Conjunto de 4 lixeiras para coleta seletiva, com tampa basculante, capacidade 50 litros</v>
          </cell>
          <cell r="C1854" t="str">
            <v>UN</v>
          </cell>
          <cell r="D1854">
            <v>1146</v>
          </cell>
          <cell r="E1854">
            <v>30.89</v>
          </cell>
          <cell r="F1854">
            <v>1176.8900000000001</v>
          </cell>
          <cell r="G1854">
            <v>5</v>
          </cell>
        </row>
        <row r="1855">
          <cell r="A1855" t="str">
            <v>36</v>
          </cell>
          <cell r="B1855" t="str">
            <v>ENTRADA DE ENERGIA ELETRICA E TELEFONIA</v>
          </cell>
          <cell r="G1855">
            <v>9</v>
          </cell>
        </row>
        <row r="1856">
          <cell r="A1856" t="str">
            <v>36.01</v>
          </cell>
          <cell r="B1856" t="str">
            <v>Entrada de energia - componentes</v>
          </cell>
          <cell r="G1856">
            <v>9</v>
          </cell>
        </row>
        <row r="1857">
          <cell r="A1857" t="str">
            <v>36.01.242</v>
          </cell>
          <cell r="B1857" t="str">
            <v>Cubículo de média tensão, para uso ao tempo, classe 24 kV</v>
          </cell>
          <cell r="C1857" t="str">
            <v>CJ</v>
          </cell>
          <cell r="D1857">
            <v>141127.10999999999</v>
          </cell>
          <cell r="E1857">
            <v>241.68</v>
          </cell>
          <cell r="F1857">
            <v>141368.79</v>
          </cell>
          <cell r="G1857">
            <v>2</v>
          </cell>
        </row>
        <row r="1858">
          <cell r="A1858" t="str">
            <v>36.01.252</v>
          </cell>
          <cell r="B1858" t="str">
            <v>Cubículo de média tensão, para uso ao tempo, classe 17,5 kV</v>
          </cell>
          <cell r="C1858" t="str">
            <v>CJ</v>
          </cell>
          <cell r="D1858">
            <v>109567.09</v>
          </cell>
          <cell r="E1858">
            <v>241.68</v>
          </cell>
          <cell r="F1858">
            <v>109808.77</v>
          </cell>
          <cell r="G1858">
            <v>5</v>
          </cell>
        </row>
        <row r="1859">
          <cell r="A1859" t="str">
            <v>36.01.260</v>
          </cell>
          <cell r="B1859" t="str">
            <v>Cubículo de entrada e medição para uso abrigado, classe 15 kV</v>
          </cell>
          <cell r="C1859" t="str">
            <v>CJ</v>
          </cell>
          <cell r="D1859">
            <v>113546.31</v>
          </cell>
          <cell r="E1859">
            <v>483.36</v>
          </cell>
          <cell r="F1859">
            <v>114029.67</v>
          </cell>
          <cell r="G1859">
            <v>9</v>
          </cell>
        </row>
        <row r="1860">
          <cell r="A1860" t="str">
            <v>36.03</v>
          </cell>
          <cell r="B1860" t="str">
            <v>Caixas de entrada / medicao</v>
          </cell>
          <cell r="G1860">
            <v>9</v>
          </cell>
        </row>
        <row r="1861">
          <cell r="A1861" t="str">
            <v>36.03.010</v>
          </cell>
          <cell r="B1861" t="str">
            <v>Caixa de medição tipo II (300 x 560 x 200) mm, padrão concessionárias</v>
          </cell>
          <cell r="C1861" t="str">
            <v>UN</v>
          </cell>
          <cell r="D1861">
            <v>130.28</v>
          </cell>
          <cell r="E1861">
            <v>157.97999999999999</v>
          </cell>
          <cell r="F1861">
            <v>288.26</v>
          </cell>
          <cell r="G1861">
            <v>9</v>
          </cell>
        </row>
        <row r="1862">
          <cell r="A1862" t="str">
            <v>36.03.020</v>
          </cell>
          <cell r="B1862" t="str">
            <v>Caixa de medição polifásica (500 x 600 x 200) mm, padrão concessionárias</v>
          </cell>
          <cell r="C1862" t="str">
            <v>UN</v>
          </cell>
          <cell r="D1862">
            <v>217.48</v>
          </cell>
          <cell r="E1862">
            <v>157.97999999999999</v>
          </cell>
          <cell r="F1862">
            <v>375.46</v>
          </cell>
          <cell r="G1862">
            <v>5</v>
          </cell>
        </row>
        <row r="1863">
          <cell r="A1863" t="str">
            <v>36.03.030</v>
          </cell>
          <cell r="B1863" t="str">
            <v>Caixa de medição externa tipo ´L´ (900 x 600 x 270) mm, padrão Concessionárias</v>
          </cell>
          <cell r="C1863" t="str">
            <v>UN</v>
          </cell>
          <cell r="D1863">
            <v>910.38</v>
          </cell>
          <cell r="E1863">
            <v>182.6</v>
          </cell>
          <cell r="F1863">
            <v>1092.98</v>
          </cell>
          <cell r="G1863">
            <v>9</v>
          </cell>
        </row>
        <row r="1864">
          <cell r="A1864" t="str">
            <v>36.03.050</v>
          </cell>
          <cell r="B1864" t="str">
            <v>Caixa de medição externa tipo ´N´ (1300 x 1200 x 270) mm, padrão Concessionárias</v>
          </cell>
          <cell r="C1864" t="str">
            <v>UN</v>
          </cell>
          <cell r="D1864">
            <v>2735.94</v>
          </cell>
          <cell r="E1864">
            <v>182.6</v>
          </cell>
          <cell r="F1864">
            <v>2918.54</v>
          </cell>
          <cell r="G1864">
            <v>9</v>
          </cell>
        </row>
        <row r="1865">
          <cell r="A1865" t="str">
            <v>36.03.060</v>
          </cell>
          <cell r="B1865" t="str">
            <v>Caixa de medição externa tipo ´M´ (900 x 1200 x 270) mm, padrão Concessionárias</v>
          </cell>
          <cell r="C1865" t="str">
            <v>UN</v>
          </cell>
          <cell r="D1865">
            <v>1652.27</v>
          </cell>
          <cell r="E1865">
            <v>182.6</v>
          </cell>
          <cell r="F1865">
            <v>1834.87</v>
          </cell>
          <cell r="G1865">
            <v>9</v>
          </cell>
        </row>
        <row r="1866">
          <cell r="A1866" t="str">
            <v>36.03.080</v>
          </cell>
          <cell r="B1866" t="str">
            <v>Caixa para seccionadora tipo ´T´ (900 x 600 x 250) mm, padrão Concessionárias</v>
          </cell>
          <cell r="C1866" t="str">
            <v>UN</v>
          </cell>
          <cell r="D1866">
            <v>573.71</v>
          </cell>
          <cell r="E1866">
            <v>136.94999999999999</v>
          </cell>
          <cell r="F1866">
            <v>710.66</v>
          </cell>
          <cell r="G1866">
            <v>9</v>
          </cell>
        </row>
        <row r="1867">
          <cell r="A1867" t="str">
            <v>36.03.090</v>
          </cell>
          <cell r="B1867" t="str">
            <v>Caixa de medição interna tipo ´A1´ (1000 x 1000 x 300) mm, padrão Concessionárias</v>
          </cell>
          <cell r="C1867" t="str">
            <v>UN</v>
          </cell>
          <cell r="D1867">
            <v>1659.25</v>
          </cell>
          <cell r="E1867">
            <v>190.09</v>
          </cell>
          <cell r="F1867">
            <v>1849.34</v>
          </cell>
          <cell r="G1867">
            <v>9</v>
          </cell>
        </row>
        <row r="1868">
          <cell r="A1868" t="str">
            <v>36.03.120</v>
          </cell>
          <cell r="B1868" t="str">
            <v>Caixa de proteção para transformador de corrente, (1000 x 750 x 300) mm, padrão Concessionárias</v>
          </cell>
          <cell r="C1868" t="str">
            <v>UN</v>
          </cell>
          <cell r="D1868">
            <v>1138.82</v>
          </cell>
          <cell r="E1868">
            <v>182.6</v>
          </cell>
          <cell r="F1868">
            <v>1321.42</v>
          </cell>
          <cell r="G1868">
            <v>9</v>
          </cell>
        </row>
        <row r="1869">
          <cell r="A1869" t="str">
            <v>36.03.130</v>
          </cell>
          <cell r="B1869" t="str">
            <v>Caixa de proteção dos bornes do medidor, (300 x 250 x 90) mm, padrão Concessionárias</v>
          </cell>
          <cell r="C1869" t="str">
            <v>UN</v>
          </cell>
          <cell r="D1869">
            <v>140.02000000000001</v>
          </cell>
          <cell r="E1869">
            <v>91.3</v>
          </cell>
          <cell r="F1869">
            <v>231.32</v>
          </cell>
          <cell r="G1869">
            <v>9</v>
          </cell>
        </row>
        <row r="1870">
          <cell r="A1870" t="str">
            <v>36.03.150</v>
          </cell>
          <cell r="B1870" t="str">
            <v>Caixa de entrada tipo ´E´ (560 x 350 x 210) mm - padrão Concessionárias</v>
          </cell>
          <cell r="C1870" t="str">
            <v>UN</v>
          </cell>
          <cell r="D1870">
            <v>211.18</v>
          </cell>
          <cell r="E1870">
            <v>157.97999999999999</v>
          </cell>
          <cell r="F1870">
            <v>369.16</v>
          </cell>
          <cell r="G1870">
            <v>9</v>
          </cell>
        </row>
        <row r="1871">
          <cell r="A1871" t="str">
            <v>36.03.160</v>
          </cell>
          <cell r="B1871" t="str">
            <v>Caixa base lateral tipo ´N´ (1300 x 400 x 250) mm</v>
          </cell>
          <cell r="C1871" t="str">
            <v>UN</v>
          </cell>
          <cell r="D1871">
            <v>698.45</v>
          </cell>
          <cell r="E1871">
            <v>182.6</v>
          </cell>
          <cell r="F1871">
            <v>881.05</v>
          </cell>
          <cell r="G1871">
            <v>9</v>
          </cell>
        </row>
        <row r="1872">
          <cell r="A1872" t="str">
            <v>36.04</v>
          </cell>
          <cell r="B1872" t="str">
            <v>Suporte (Braquet)</v>
          </cell>
          <cell r="G1872">
            <v>9</v>
          </cell>
        </row>
        <row r="1873">
          <cell r="A1873" t="str">
            <v>36.04.010</v>
          </cell>
          <cell r="B1873" t="str">
            <v>Suporte para 1 isolador de baixa tensão</v>
          </cell>
          <cell r="C1873" t="str">
            <v>UN</v>
          </cell>
          <cell r="D1873">
            <v>35.06</v>
          </cell>
          <cell r="E1873">
            <v>13.69</v>
          </cell>
          <cell r="F1873">
            <v>48.75</v>
          </cell>
          <cell r="G1873">
            <v>9</v>
          </cell>
        </row>
        <row r="1874">
          <cell r="A1874" t="str">
            <v>36.04.030</v>
          </cell>
          <cell r="B1874" t="str">
            <v>Suporte para 2 isoladores de baixa tensão</v>
          </cell>
          <cell r="C1874" t="str">
            <v>UN</v>
          </cell>
          <cell r="D1874">
            <v>41.28</v>
          </cell>
          <cell r="E1874">
            <v>13.69</v>
          </cell>
          <cell r="F1874">
            <v>54.97</v>
          </cell>
          <cell r="G1874">
            <v>5</v>
          </cell>
        </row>
        <row r="1875">
          <cell r="A1875" t="str">
            <v>36.04.050</v>
          </cell>
          <cell r="B1875" t="str">
            <v>Suporte para 3 isoladores de baixa tensão</v>
          </cell>
          <cell r="C1875" t="str">
            <v>UN</v>
          </cell>
          <cell r="D1875">
            <v>66.319999999999993</v>
          </cell>
          <cell r="E1875">
            <v>13.69</v>
          </cell>
          <cell r="F1875">
            <v>80.010000000000005</v>
          </cell>
          <cell r="G1875">
            <v>9</v>
          </cell>
        </row>
        <row r="1876">
          <cell r="A1876" t="str">
            <v>36.04.070</v>
          </cell>
          <cell r="B1876" t="str">
            <v>Suporte para 4 isoladores de baixa tensão</v>
          </cell>
          <cell r="C1876" t="str">
            <v>UN</v>
          </cell>
          <cell r="D1876">
            <v>97.56</v>
          </cell>
          <cell r="E1876">
            <v>13.69</v>
          </cell>
          <cell r="F1876">
            <v>111.25</v>
          </cell>
          <cell r="G1876">
            <v>9</v>
          </cell>
        </row>
        <row r="1877">
          <cell r="A1877" t="str">
            <v>36.05</v>
          </cell>
          <cell r="B1877" t="str">
            <v>Isoladores</v>
          </cell>
          <cell r="G1877">
            <v>9</v>
          </cell>
        </row>
        <row r="1878">
          <cell r="A1878" t="str">
            <v>36.05.010</v>
          </cell>
          <cell r="B1878" t="str">
            <v>Isolador tipo roldana para baixa tensão de 76 x 79 mm</v>
          </cell>
          <cell r="C1878" t="str">
            <v>UN</v>
          </cell>
          <cell r="D1878">
            <v>44.63</v>
          </cell>
          <cell r="E1878">
            <v>9.1300000000000008</v>
          </cell>
          <cell r="F1878">
            <v>53.76</v>
          </cell>
          <cell r="G1878">
            <v>9</v>
          </cell>
        </row>
        <row r="1879">
          <cell r="A1879" t="str">
            <v>36.05.040</v>
          </cell>
          <cell r="B1879" t="str">
            <v>Isolador tipo disco para 15 kV de 6´ - 150 mm</v>
          </cell>
          <cell r="C1879" t="str">
            <v>UN</v>
          </cell>
          <cell r="D1879">
            <v>94.21</v>
          </cell>
          <cell r="E1879">
            <v>9.1300000000000008</v>
          </cell>
          <cell r="F1879">
            <v>103.34</v>
          </cell>
          <cell r="G1879">
            <v>5</v>
          </cell>
        </row>
        <row r="1880">
          <cell r="A1880" t="str">
            <v>36.05.080</v>
          </cell>
          <cell r="B1880" t="str">
            <v>Isolador tipo pino para 15 kV, inclusive pino (poste)</v>
          </cell>
          <cell r="C1880" t="str">
            <v>UN</v>
          </cell>
          <cell r="D1880">
            <v>74.48</v>
          </cell>
          <cell r="E1880">
            <v>34.24</v>
          </cell>
          <cell r="F1880">
            <v>108.72</v>
          </cell>
          <cell r="G1880">
            <v>9</v>
          </cell>
        </row>
        <row r="1881">
          <cell r="A1881" t="str">
            <v>36.05.100</v>
          </cell>
          <cell r="B1881" t="str">
            <v>Isolador pedestal para 15 kV</v>
          </cell>
          <cell r="C1881" t="str">
            <v>UN</v>
          </cell>
          <cell r="D1881">
            <v>134.06</v>
          </cell>
          <cell r="E1881">
            <v>9.1300000000000008</v>
          </cell>
          <cell r="F1881">
            <v>143.19</v>
          </cell>
          <cell r="G1881">
            <v>9</v>
          </cell>
        </row>
        <row r="1882">
          <cell r="A1882" t="str">
            <v>36.05.110</v>
          </cell>
          <cell r="B1882" t="str">
            <v>Isolador pedestal para 25 kV</v>
          </cell>
          <cell r="C1882" t="str">
            <v>UN</v>
          </cell>
          <cell r="D1882">
            <v>181.14</v>
          </cell>
          <cell r="E1882">
            <v>9.1300000000000008</v>
          </cell>
          <cell r="F1882">
            <v>190.27</v>
          </cell>
          <cell r="G1882">
            <v>9</v>
          </cell>
        </row>
        <row r="1883">
          <cell r="A1883" t="str">
            <v>36.06</v>
          </cell>
          <cell r="B1883" t="str">
            <v>Muflas e terminais</v>
          </cell>
          <cell r="G1883">
            <v>9</v>
          </cell>
        </row>
        <row r="1884">
          <cell r="A1884" t="str">
            <v>36.06.060</v>
          </cell>
          <cell r="B1884" t="str">
            <v>Terminal modular (mufla) unipolar externo para cabo até 70 mm²/15 kV</v>
          </cell>
          <cell r="C1884" t="str">
            <v>CJ</v>
          </cell>
          <cell r="D1884">
            <v>501.74</v>
          </cell>
          <cell r="E1884">
            <v>22.83</v>
          </cell>
          <cell r="F1884">
            <v>524.57000000000005</v>
          </cell>
          <cell r="G1884">
            <v>9</v>
          </cell>
        </row>
        <row r="1885">
          <cell r="A1885" t="str">
            <v>36.06.080</v>
          </cell>
          <cell r="B1885" t="str">
            <v>Terminal modular (mufla) unipolar interno para cabo até 70 mm²/15 kV</v>
          </cell>
          <cell r="C1885" t="str">
            <v>CJ</v>
          </cell>
          <cell r="D1885">
            <v>436.95</v>
          </cell>
          <cell r="E1885">
            <v>22.83</v>
          </cell>
          <cell r="F1885">
            <v>459.78</v>
          </cell>
          <cell r="G1885">
            <v>5</v>
          </cell>
        </row>
        <row r="1886">
          <cell r="A1886" t="str">
            <v>36.07</v>
          </cell>
          <cell r="B1886" t="str">
            <v>Para-raios de media tensao</v>
          </cell>
          <cell r="G1886">
            <v>9</v>
          </cell>
        </row>
        <row r="1887">
          <cell r="A1887" t="str">
            <v>36.07.010</v>
          </cell>
          <cell r="B1887" t="str">
            <v>Para-raios de distribuição, classe 12 kV/5 kA, completo, encapsulado com polímero</v>
          </cell>
          <cell r="C1887" t="str">
            <v>UN</v>
          </cell>
          <cell r="D1887">
            <v>188.62</v>
          </cell>
          <cell r="E1887">
            <v>21.41</v>
          </cell>
          <cell r="F1887">
            <v>210.03</v>
          </cell>
          <cell r="G1887">
            <v>9</v>
          </cell>
        </row>
        <row r="1888">
          <cell r="A1888" t="str">
            <v>36.07.030</v>
          </cell>
          <cell r="B1888" t="str">
            <v>Para-raios de distribuição, classe 12 kV/10 kA, completo, encapsulado com polímero</v>
          </cell>
          <cell r="C1888" t="str">
            <v>UN</v>
          </cell>
          <cell r="D1888">
            <v>178.54</v>
          </cell>
          <cell r="E1888">
            <v>21.41</v>
          </cell>
          <cell r="F1888">
            <v>199.95</v>
          </cell>
          <cell r="G1888">
            <v>5</v>
          </cell>
        </row>
        <row r="1889">
          <cell r="A1889" t="str">
            <v>36.07.050</v>
          </cell>
          <cell r="B1889" t="str">
            <v>Para-raios de distribuição, classe 15 kV/5 kA, completo, encapsulado com polímero</v>
          </cell>
          <cell r="C1889" t="str">
            <v>UN</v>
          </cell>
          <cell r="D1889">
            <v>186.1</v>
          </cell>
          <cell r="E1889">
            <v>21.41</v>
          </cell>
          <cell r="F1889">
            <v>207.51</v>
          </cell>
          <cell r="G1889">
            <v>9</v>
          </cell>
        </row>
        <row r="1890">
          <cell r="A1890" t="str">
            <v>36.07.060</v>
          </cell>
          <cell r="B1890" t="str">
            <v>Para-raios de distribuição, classe 15 kV/10 kA, completo, encapsulado com polímero</v>
          </cell>
          <cell r="C1890" t="str">
            <v>UN</v>
          </cell>
          <cell r="D1890">
            <v>197.95</v>
          </cell>
          <cell r="E1890">
            <v>21.41</v>
          </cell>
          <cell r="F1890">
            <v>219.36</v>
          </cell>
          <cell r="G1890">
            <v>9</v>
          </cell>
        </row>
        <row r="1891">
          <cell r="A1891" t="str">
            <v>36.08</v>
          </cell>
          <cell r="B1891" t="str">
            <v>Gerador e grupo gerador</v>
          </cell>
          <cell r="G1891">
            <v>9</v>
          </cell>
        </row>
        <row r="1892">
          <cell r="A1892" t="str">
            <v>36.08.030</v>
          </cell>
          <cell r="B1892" t="str">
            <v>Grupo gerador com potência de 250/228 kVA, variação de + ou - 5% - completo</v>
          </cell>
          <cell r="C1892" t="str">
            <v>UN</v>
          </cell>
          <cell r="D1892">
            <v>188838.63</v>
          </cell>
          <cell r="E1892">
            <v>1757.04</v>
          </cell>
          <cell r="F1892">
            <v>190595.67</v>
          </cell>
          <cell r="G1892">
            <v>9</v>
          </cell>
        </row>
        <row r="1893">
          <cell r="A1893" t="str">
            <v>36.08.040</v>
          </cell>
          <cell r="B1893" t="str">
            <v>Grupo gerador com potência de 350/320 kVA, variação de + ou - 10% - completo</v>
          </cell>
          <cell r="C1893" t="str">
            <v>UN</v>
          </cell>
          <cell r="D1893">
            <v>264077.84000000003</v>
          </cell>
          <cell r="E1893">
            <v>1757.04</v>
          </cell>
          <cell r="F1893">
            <v>265834.88</v>
          </cell>
          <cell r="G1893">
            <v>5</v>
          </cell>
        </row>
        <row r="1894">
          <cell r="A1894" t="str">
            <v>36.08.050</v>
          </cell>
          <cell r="B1894" t="str">
            <v>Grupo gerador com potência de 88/80 kVA, variação de + ou - 10% - completo</v>
          </cell>
          <cell r="C1894" t="str">
            <v>UN</v>
          </cell>
          <cell r="D1894">
            <v>83877.38</v>
          </cell>
          <cell r="E1894">
            <v>1757.04</v>
          </cell>
          <cell r="F1894">
            <v>85634.42</v>
          </cell>
          <cell r="G1894">
            <v>9</v>
          </cell>
        </row>
        <row r="1895">
          <cell r="A1895" t="str">
            <v>36.08.060</v>
          </cell>
          <cell r="B1895" t="str">
            <v>Grupo gerador com potência de 165/150 kVA, variação de + ou - 5% - completo</v>
          </cell>
          <cell r="C1895" t="str">
            <v>UN</v>
          </cell>
          <cell r="D1895">
            <v>108774.23</v>
          </cell>
          <cell r="E1895">
            <v>1757.04</v>
          </cell>
          <cell r="F1895">
            <v>110531.27</v>
          </cell>
          <cell r="G1895">
            <v>9</v>
          </cell>
        </row>
        <row r="1896">
          <cell r="A1896" t="str">
            <v>36.08.100</v>
          </cell>
          <cell r="B1896" t="str">
            <v>Grupo gerador com potência de 55/50 kVA, variação de + ou - 10% - completo</v>
          </cell>
          <cell r="C1896" t="str">
            <v>UN</v>
          </cell>
          <cell r="D1896">
            <v>86796.45</v>
          </cell>
          <cell r="E1896">
            <v>937.6</v>
          </cell>
          <cell r="F1896">
            <v>87734.05</v>
          </cell>
          <cell r="G1896">
            <v>9</v>
          </cell>
        </row>
        <row r="1897">
          <cell r="A1897" t="str">
            <v>36.08.110</v>
          </cell>
          <cell r="B1897" t="str">
            <v>Grupo gerador com potência de 180/168 kVA, variação de + ou - 5% - completo</v>
          </cell>
          <cell r="C1897" t="str">
            <v>UN</v>
          </cell>
          <cell r="D1897">
            <v>135384.63</v>
          </cell>
          <cell r="E1897">
            <v>1757.04</v>
          </cell>
          <cell r="F1897">
            <v>137141.67000000001</v>
          </cell>
          <cell r="G1897">
            <v>9</v>
          </cell>
        </row>
        <row r="1898">
          <cell r="A1898" t="str">
            <v>36.08.290</v>
          </cell>
          <cell r="B1898" t="str">
            <v>Grupo gerador com potência de 563/513 kVA, variação de + ou - 10% - completo</v>
          </cell>
          <cell r="C1898" t="str">
            <v>UN</v>
          </cell>
          <cell r="D1898">
            <v>459742.19</v>
          </cell>
          <cell r="E1898">
            <v>1944.56</v>
          </cell>
          <cell r="F1898">
            <v>461686.75</v>
          </cell>
          <cell r="G1898">
            <v>9</v>
          </cell>
        </row>
        <row r="1899">
          <cell r="A1899" t="str">
            <v>36.08.350</v>
          </cell>
          <cell r="B1899" t="str">
            <v>Grupo gerador carenado com potência de 150/136 kVA, variação de + ou - 5% - completo</v>
          </cell>
          <cell r="C1899" t="str">
            <v>UN</v>
          </cell>
          <cell r="D1899">
            <v>144577.82999999999</v>
          </cell>
          <cell r="E1899">
            <v>1757.04</v>
          </cell>
          <cell r="F1899">
            <v>146334.87</v>
          </cell>
          <cell r="G1899">
            <v>9</v>
          </cell>
        </row>
        <row r="1900">
          <cell r="A1900" t="str">
            <v>36.08.360</v>
          </cell>
          <cell r="B1900" t="str">
            <v>Grupo gerador carenado com potência de 460/434 kVA, variação de + ou - 10% - completo</v>
          </cell>
          <cell r="C1900" t="str">
            <v>UN</v>
          </cell>
          <cell r="D1900">
            <v>364468</v>
          </cell>
          <cell r="E1900">
            <v>1927.24</v>
          </cell>
          <cell r="F1900">
            <v>366395.24</v>
          </cell>
          <cell r="G1900">
            <v>9</v>
          </cell>
        </row>
        <row r="1901">
          <cell r="A1901" t="str">
            <v>36.08.540</v>
          </cell>
          <cell r="B1901" t="str">
            <v>Grupo gerador com potência de 460/434 kVA, variação de + ou - 10% - completo</v>
          </cell>
          <cell r="C1901" t="str">
            <v>UN</v>
          </cell>
          <cell r="D1901">
            <v>405123.06</v>
          </cell>
          <cell r="E1901">
            <v>1944.56</v>
          </cell>
          <cell r="F1901">
            <v>407067.62</v>
          </cell>
          <cell r="G1901">
            <v>9</v>
          </cell>
        </row>
        <row r="1902">
          <cell r="A1902" t="str">
            <v>36.09</v>
          </cell>
          <cell r="B1902" t="str">
            <v>Transformador de entrada</v>
          </cell>
          <cell r="G1902">
            <v>9</v>
          </cell>
        </row>
        <row r="1903">
          <cell r="A1903" t="str">
            <v>36.09.020</v>
          </cell>
          <cell r="B1903" t="str">
            <v>Transformador de potência trifásico de 225 kVA, classe 15 kV, a óleo</v>
          </cell>
          <cell r="C1903" t="str">
            <v>UN</v>
          </cell>
          <cell r="D1903">
            <v>38795.26</v>
          </cell>
          <cell r="E1903">
            <v>937.6</v>
          </cell>
          <cell r="F1903">
            <v>39732.86</v>
          </cell>
          <cell r="G1903">
            <v>9</v>
          </cell>
        </row>
        <row r="1904">
          <cell r="A1904" t="str">
            <v>36.09.050</v>
          </cell>
          <cell r="B1904" t="str">
            <v>Transformador de potência trifásico de 150 kVA, classe 15 kV, a óleo</v>
          </cell>
          <cell r="C1904" t="str">
            <v>UN</v>
          </cell>
          <cell r="D1904">
            <v>28445.439999999999</v>
          </cell>
          <cell r="E1904">
            <v>937.6</v>
          </cell>
          <cell r="F1904">
            <v>29383.040000000001</v>
          </cell>
          <cell r="G1904">
            <v>5</v>
          </cell>
        </row>
        <row r="1905">
          <cell r="A1905" t="str">
            <v>36.09.060</v>
          </cell>
          <cell r="B1905" t="str">
            <v>Transformador de potência trifásico de 500 kVA, classe 15 kV, a seco</v>
          </cell>
          <cell r="C1905" t="str">
            <v>UN</v>
          </cell>
          <cell r="D1905">
            <v>75876.789999999994</v>
          </cell>
          <cell r="E1905">
            <v>1500.16</v>
          </cell>
          <cell r="F1905">
            <v>77376.95</v>
          </cell>
          <cell r="G1905">
            <v>9</v>
          </cell>
        </row>
        <row r="1906">
          <cell r="A1906" t="str">
            <v>36.09.070</v>
          </cell>
          <cell r="B1906" t="str">
            <v>Transformador de potência trifásico de 1000 kVA, classe 15 kV, a seco com cabine</v>
          </cell>
          <cell r="C1906" t="str">
            <v>UN</v>
          </cell>
          <cell r="D1906">
            <v>126864.84</v>
          </cell>
          <cell r="E1906">
            <v>1500.16</v>
          </cell>
          <cell r="F1906">
            <v>128365</v>
          </cell>
          <cell r="G1906">
            <v>9</v>
          </cell>
        </row>
        <row r="1907">
          <cell r="A1907" t="str">
            <v>36.09.100</v>
          </cell>
          <cell r="B1907" t="str">
            <v>Transformador de potência trifásico de 5 kVA, classe 0,6 kV, a seco com cabine</v>
          </cell>
          <cell r="C1907" t="str">
            <v>UN</v>
          </cell>
          <cell r="D1907">
            <v>5692.4</v>
          </cell>
          <cell r="E1907">
            <v>375.04</v>
          </cell>
          <cell r="F1907">
            <v>6067.44</v>
          </cell>
          <cell r="G1907">
            <v>9</v>
          </cell>
        </row>
        <row r="1908">
          <cell r="A1908" t="str">
            <v>36.09.110</v>
          </cell>
          <cell r="B1908" t="str">
            <v>Transformador de potência trifásico de 7,5 kVA, classe 0,6 kV, a seco com cabine</v>
          </cell>
          <cell r="C1908" t="str">
            <v>UN</v>
          </cell>
          <cell r="D1908">
            <v>7537.92</v>
          </cell>
          <cell r="E1908">
            <v>375.04</v>
          </cell>
          <cell r="F1908">
            <v>7912.96</v>
          </cell>
          <cell r="G1908">
            <v>9</v>
          </cell>
        </row>
        <row r="1909">
          <cell r="A1909" t="str">
            <v>36.09.150</v>
          </cell>
          <cell r="B1909" t="str">
            <v>Transformador de potência trifásico de 75 kVA, classe 15 kV, a óleo</v>
          </cell>
          <cell r="C1909" t="str">
            <v>UN</v>
          </cell>
          <cell r="D1909">
            <v>21407.83</v>
          </cell>
          <cell r="E1909">
            <v>937.6</v>
          </cell>
          <cell r="F1909">
            <v>22345.43</v>
          </cell>
          <cell r="G1909">
            <v>9</v>
          </cell>
        </row>
        <row r="1910">
          <cell r="A1910" t="str">
            <v>36.09.170</v>
          </cell>
          <cell r="B1910" t="str">
            <v>Transformador de potência trifásico de 300 kVA, classe 15 kV, a óleo</v>
          </cell>
          <cell r="C1910" t="str">
            <v>UN</v>
          </cell>
          <cell r="D1910">
            <v>46909.69</v>
          </cell>
          <cell r="E1910">
            <v>937.6</v>
          </cell>
          <cell r="F1910">
            <v>47847.29</v>
          </cell>
          <cell r="G1910">
            <v>9</v>
          </cell>
        </row>
        <row r="1911">
          <cell r="A1911" t="str">
            <v>36.09.180</v>
          </cell>
          <cell r="B1911" t="str">
            <v>Transformador de potência trifásico de 112,5 kVA, classe 15 kV, a óleo</v>
          </cell>
          <cell r="C1911" t="str">
            <v>UN</v>
          </cell>
          <cell r="D1911">
            <v>20854.48</v>
          </cell>
          <cell r="E1911">
            <v>937.6</v>
          </cell>
          <cell r="F1911">
            <v>21792.080000000002</v>
          </cell>
          <cell r="G1911">
            <v>9</v>
          </cell>
        </row>
        <row r="1912">
          <cell r="A1912" t="str">
            <v>36.09.220</v>
          </cell>
          <cell r="B1912" t="str">
            <v>Transformador de potência trifásico de 500 kVA, classe 15 kV, a seco com cabine</v>
          </cell>
          <cell r="C1912" t="str">
            <v>UN</v>
          </cell>
          <cell r="D1912">
            <v>97965.92</v>
          </cell>
          <cell r="E1912">
            <v>1500.16</v>
          </cell>
          <cell r="F1912">
            <v>99466.08</v>
          </cell>
          <cell r="G1912">
            <v>9</v>
          </cell>
        </row>
        <row r="1913">
          <cell r="A1913" t="str">
            <v>36.09.230</v>
          </cell>
          <cell r="B1913" t="str">
            <v>Transformador de potência trifásico de 30 kVA, classe 1,2 KV, a seco com cabine</v>
          </cell>
          <cell r="C1913" t="str">
            <v>UN</v>
          </cell>
          <cell r="D1913">
            <v>18651.05</v>
          </cell>
          <cell r="E1913">
            <v>375.04</v>
          </cell>
          <cell r="F1913">
            <v>19026.09</v>
          </cell>
          <cell r="G1913">
            <v>9</v>
          </cell>
        </row>
        <row r="1914">
          <cell r="A1914" t="str">
            <v>36.09.250</v>
          </cell>
          <cell r="B1914" t="str">
            <v>Transformador de potência trifásico de 500 kVA, classe 15 kV, a óleo</v>
          </cell>
          <cell r="C1914" t="str">
            <v>UN</v>
          </cell>
          <cell r="D1914">
            <v>72764.95</v>
          </cell>
          <cell r="E1914">
            <v>1500.16</v>
          </cell>
          <cell r="F1914">
            <v>74265.11</v>
          </cell>
          <cell r="G1914">
            <v>9</v>
          </cell>
        </row>
        <row r="1915">
          <cell r="A1915" t="str">
            <v>36.09.300</v>
          </cell>
          <cell r="B1915" t="str">
            <v>Transformador de potência trifásico de 750 kVA, classe 15 kV, a óleo</v>
          </cell>
          <cell r="C1915" t="str">
            <v>UN</v>
          </cell>
          <cell r="D1915">
            <v>95695.38</v>
          </cell>
          <cell r="E1915">
            <v>1500.16</v>
          </cell>
          <cell r="F1915">
            <v>97195.54</v>
          </cell>
          <cell r="G1915">
            <v>9</v>
          </cell>
        </row>
        <row r="1916">
          <cell r="A1916" t="str">
            <v>36.09.360</v>
          </cell>
          <cell r="B1916" t="str">
            <v>Transformador de potência trifásico de 750 kVA, classe 15 kV, a seco</v>
          </cell>
          <cell r="C1916" t="str">
            <v>UN</v>
          </cell>
          <cell r="D1916">
            <v>128594.13</v>
          </cell>
          <cell r="E1916">
            <v>1500.16</v>
          </cell>
          <cell r="F1916">
            <v>130094.29</v>
          </cell>
          <cell r="G1916">
            <v>9</v>
          </cell>
        </row>
        <row r="1917">
          <cell r="A1917" t="str">
            <v>36.09.370</v>
          </cell>
          <cell r="B1917" t="str">
            <v>Transformador de potência trifásico de 300 kVA, classe 15 kV, a seco</v>
          </cell>
          <cell r="C1917" t="str">
            <v>UN</v>
          </cell>
          <cell r="D1917">
            <v>69484.149999999994</v>
          </cell>
          <cell r="E1917">
            <v>937.6</v>
          </cell>
          <cell r="F1917">
            <v>70421.75</v>
          </cell>
          <cell r="G1917">
            <v>9</v>
          </cell>
        </row>
        <row r="1918">
          <cell r="A1918" t="str">
            <v>36.09.410</v>
          </cell>
          <cell r="B1918" t="str">
            <v>Transformador de potência trifásico de 45 kVA, classe 15 kV, a seco</v>
          </cell>
          <cell r="C1918" t="str">
            <v>UN</v>
          </cell>
          <cell r="D1918">
            <v>32277.24</v>
          </cell>
          <cell r="E1918">
            <v>937.6</v>
          </cell>
          <cell r="F1918">
            <v>33214.839999999997</v>
          </cell>
          <cell r="G1918">
            <v>9</v>
          </cell>
        </row>
        <row r="1919">
          <cell r="A1919" t="str">
            <v>36.09.440</v>
          </cell>
          <cell r="B1919" t="str">
            <v>Transformador de potência trifásico de 500 kVA, classe 15 kV, a óleo - tipo pedestal</v>
          </cell>
          <cell r="C1919" t="str">
            <v>UN</v>
          </cell>
          <cell r="D1919">
            <v>150446.39999999999</v>
          </cell>
          <cell r="E1919">
            <v>1500.16</v>
          </cell>
          <cell r="F1919">
            <v>151946.56</v>
          </cell>
          <cell r="G1919">
            <v>9</v>
          </cell>
        </row>
        <row r="1920">
          <cell r="A1920" t="str">
            <v>36.09.480</v>
          </cell>
          <cell r="B1920" t="str">
            <v>Transformador trifásico a seco de 112,5 kVA, encapsulado em resina epóxi sob vácuo</v>
          </cell>
          <cell r="C1920" t="str">
            <v>UN</v>
          </cell>
          <cell r="D1920">
            <v>41387.839999999997</v>
          </cell>
          <cell r="E1920">
            <v>937.6</v>
          </cell>
          <cell r="F1920">
            <v>42325.440000000002</v>
          </cell>
          <cell r="G1920">
            <v>9</v>
          </cell>
        </row>
        <row r="1921">
          <cell r="A1921" t="str">
            <v>36.09.490</v>
          </cell>
          <cell r="B1921" t="str">
            <v>Transformador trifásico a seco de 150 kVA, encapsulado em resina epóxi sob vácuo</v>
          </cell>
          <cell r="C1921" t="str">
            <v>UN</v>
          </cell>
          <cell r="D1921">
            <v>46625.9</v>
          </cell>
          <cell r="E1921">
            <v>937.6</v>
          </cell>
          <cell r="F1921">
            <v>47563.5</v>
          </cell>
          <cell r="G1921">
            <v>9</v>
          </cell>
        </row>
        <row r="1922">
          <cell r="A1922" t="str">
            <v>36.20</v>
          </cell>
          <cell r="B1922" t="str">
            <v>Reparos, conservacoes e complementos - GRUPO 36</v>
          </cell>
          <cell r="G1922">
            <v>9</v>
          </cell>
        </row>
        <row r="1923">
          <cell r="A1923" t="str">
            <v>36.20.010</v>
          </cell>
          <cell r="B1923" t="str">
            <v>Vergalhão de cobre eletrolítico, diâmetro de 3/8´</v>
          </cell>
          <cell r="C1923" t="str">
            <v>M</v>
          </cell>
          <cell r="D1923">
            <v>66.760000000000005</v>
          </cell>
          <cell r="E1923">
            <v>18.260000000000002</v>
          </cell>
          <cell r="F1923">
            <v>85.02</v>
          </cell>
          <cell r="G1923">
            <v>9</v>
          </cell>
        </row>
        <row r="1924">
          <cell r="A1924" t="str">
            <v>36.20.030</v>
          </cell>
          <cell r="B1924" t="str">
            <v>União angular para vergalhão, diâmetro de 3/8´</v>
          </cell>
          <cell r="C1924" t="str">
            <v>UN</v>
          </cell>
          <cell r="D1924">
            <v>51.25</v>
          </cell>
          <cell r="E1924">
            <v>9.1300000000000008</v>
          </cell>
          <cell r="F1924">
            <v>60.38</v>
          </cell>
          <cell r="G1924">
            <v>5</v>
          </cell>
        </row>
        <row r="1925">
          <cell r="A1925" t="str">
            <v>36.20.040</v>
          </cell>
          <cell r="B1925" t="str">
            <v>Bobina mínima para disjuntor (a óleo)</v>
          </cell>
          <cell r="C1925" t="str">
            <v>UN</v>
          </cell>
          <cell r="D1925">
            <v>1479.37</v>
          </cell>
          <cell r="E1925">
            <v>59.08</v>
          </cell>
          <cell r="F1925">
            <v>1538.45</v>
          </cell>
          <cell r="G1925">
            <v>9</v>
          </cell>
        </row>
        <row r="1926">
          <cell r="A1926" t="str">
            <v>36.20.050</v>
          </cell>
          <cell r="B1926" t="str">
            <v>Terminal para vergalhão, diâmetro de 3/8´</v>
          </cell>
          <cell r="C1926" t="str">
            <v>UN</v>
          </cell>
          <cell r="D1926">
            <v>22.52</v>
          </cell>
          <cell r="E1926">
            <v>9.1300000000000008</v>
          </cell>
          <cell r="F1926">
            <v>31.65</v>
          </cell>
          <cell r="G1926">
            <v>9</v>
          </cell>
        </row>
        <row r="1927">
          <cell r="A1927" t="str">
            <v>36.20.060</v>
          </cell>
          <cell r="B1927" t="str">
            <v>Braçadeira para fixação de eletroduto, até 4´</v>
          </cell>
          <cell r="C1927" t="str">
            <v>UN</v>
          </cell>
          <cell r="D1927">
            <v>3.34</v>
          </cell>
          <cell r="E1927">
            <v>6.85</v>
          </cell>
          <cell r="F1927">
            <v>10.19</v>
          </cell>
          <cell r="G1927">
            <v>9</v>
          </cell>
        </row>
        <row r="1928">
          <cell r="A1928" t="str">
            <v>36.20.070</v>
          </cell>
          <cell r="B1928" t="str">
            <v>Prensa vergalhão ´T´, diâmetro de 3/8´</v>
          </cell>
          <cell r="C1928" t="str">
            <v>UN</v>
          </cell>
          <cell r="D1928">
            <v>18.54</v>
          </cell>
          <cell r="E1928">
            <v>9.1300000000000008</v>
          </cell>
          <cell r="F1928">
            <v>27.67</v>
          </cell>
          <cell r="G1928">
            <v>9</v>
          </cell>
        </row>
        <row r="1929">
          <cell r="A1929" t="str">
            <v>36.20.090</v>
          </cell>
          <cell r="B1929" t="str">
            <v>Vara para manobra em cabine em fibra de vidro, para tensão até 36 kV</v>
          </cell>
          <cell r="C1929" t="str">
            <v>UN</v>
          </cell>
          <cell r="D1929">
            <v>670.47</v>
          </cell>
          <cell r="E1929">
            <v>0.93</v>
          </cell>
          <cell r="F1929">
            <v>671.4</v>
          </cell>
          <cell r="G1929">
            <v>9</v>
          </cell>
        </row>
        <row r="1930">
          <cell r="A1930" t="str">
            <v>36.20.100</v>
          </cell>
          <cell r="B1930" t="str">
            <v>Bucha para passagem interna/externa com isolação para 15 kV</v>
          </cell>
          <cell r="C1930" t="str">
            <v>UN</v>
          </cell>
          <cell r="D1930">
            <v>505.26</v>
          </cell>
          <cell r="E1930">
            <v>22.83</v>
          </cell>
          <cell r="F1930">
            <v>528.09</v>
          </cell>
          <cell r="G1930">
            <v>9</v>
          </cell>
        </row>
        <row r="1931">
          <cell r="A1931" t="str">
            <v>36.20.120</v>
          </cell>
          <cell r="B1931" t="str">
            <v>Chapa de ferro de 1,50 x 0,50 m para bucha de passagem</v>
          </cell>
          <cell r="C1931" t="str">
            <v>UN</v>
          </cell>
          <cell r="D1931">
            <v>267.98</v>
          </cell>
          <cell r="E1931">
            <v>22.83</v>
          </cell>
          <cell r="F1931">
            <v>290.81</v>
          </cell>
          <cell r="G1931">
            <v>9</v>
          </cell>
        </row>
        <row r="1932">
          <cell r="A1932" t="str">
            <v>36.20.140</v>
          </cell>
          <cell r="B1932" t="str">
            <v>Cruzeta de madeira de 2400 mm</v>
          </cell>
          <cell r="C1932" t="str">
            <v>UN</v>
          </cell>
          <cell r="D1932">
            <v>267.60000000000002</v>
          </cell>
          <cell r="E1932">
            <v>128.44</v>
          </cell>
          <cell r="F1932">
            <v>396.04</v>
          </cell>
          <cell r="G1932">
            <v>9</v>
          </cell>
        </row>
        <row r="1933">
          <cell r="A1933" t="str">
            <v>36.20.180</v>
          </cell>
          <cell r="B1933" t="str">
            <v>Luva isolante de borracha, acima de 10 até 20 kV</v>
          </cell>
          <cell r="C1933" t="str">
            <v>PAR</v>
          </cell>
          <cell r="D1933">
            <v>576.64</v>
          </cell>
          <cell r="E1933">
            <v>0.93</v>
          </cell>
          <cell r="F1933">
            <v>577.57000000000005</v>
          </cell>
          <cell r="G1933">
            <v>9</v>
          </cell>
        </row>
        <row r="1934">
          <cell r="A1934" t="str">
            <v>36.20.200</v>
          </cell>
          <cell r="B1934" t="str">
            <v>Mão francesa de 700 mm</v>
          </cell>
          <cell r="C1934" t="str">
            <v>UN</v>
          </cell>
          <cell r="D1934">
            <v>27.46</v>
          </cell>
          <cell r="E1934">
            <v>45.65</v>
          </cell>
          <cell r="F1934">
            <v>73.11</v>
          </cell>
          <cell r="G1934">
            <v>9</v>
          </cell>
        </row>
        <row r="1935">
          <cell r="A1935" t="str">
            <v>36.20.210</v>
          </cell>
          <cell r="B1935" t="str">
            <v>Luva isolante de borracha, até 10 kV</v>
          </cell>
          <cell r="C1935" t="str">
            <v>PAR</v>
          </cell>
          <cell r="D1935">
            <v>450.14</v>
          </cell>
          <cell r="E1935">
            <v>0.93</v>
          </cell>
          <cell r="F1935">
            <v>451.07</v>
          </cell>
          <cell r="G1935">
            <v>9</v>
          </cell>
        </row>
        <row r="1936">
          <cell r="A1936" t="str">
            <v>36.20.220</v>
          </cell>
          <cell r="B1936" t="str">
            <v>Mudança de tap do transformador</v>
          </cell>
          <cell r="C1936" t="str">
            <v>UN</v>
          </cell>
          <cell r="E1936">
            <v>256.88</v>
          </cell>
          <cell r="F1936">
            <v>256.88</v>
          </cell>
          <cell r="G1936">
            <v>9</v>
          </cell>
        </row>
        <row r="1937">
          <cell r="A1937" t="str">
            <v>36.20.240</v>
          </cell>
          <cell r="B1937" t="str">
            <v>Óleo para disjuntor</v>
          </cell>
          <cell r="C1937" t="str">
            <v>L</v>
          </cell>
          <cell r="D1937">
            <v>25.91</v>
          </cell>
          <cell r="E1937">
            <v>0.74</v>
          </cell>
          <cell r="F1937">
            <v>26.65</v>
          </cell>
          <cell r="G1937">
            <v>9</v>
          </cell>
        </row>
        <row r="1938">
          <cell r="A1938" t="str">
            <v>36.20.260</v>
          </cell>
          <cell r="B1938" t="str">
            <v>Óleo para transformador</v>
          </cell>
          <cell r="C1938" t="str">
            <v>L</v>
          </cell>
          <cell r="D1938">
            <v>25.91</v>
          </cell>
          <cell r="E1938">
            <v>1.1100000000000001</v>
          </cell>
          <cell r="F1938">
            <v>27.02</v>
          </cell>
          <cell r="G1938">
            <v>9</v>
          </cell>
        </row>
        <row r="1939">
          <cell r="A1939" t="str">
            <v>36.20.282</v>
          </cell>
          <cell r="B1939" t="str">
            <v>Placa de advertência em chapa de aço, com pintura refletiva "Perigo Alta Tensão"</v>
          </cell>
          <cell r="C1939" t="str">
            <v>M2</v>
          </cell>
          <cell r="D1939">
            <v>577.5</v>
          </cell>
          <cell r="E1939">
            <v>9.2899999999999991</v>
          </cell>
          <cell r="F1939">
            <v>586.79</v>
          </cell>
          <cell r="G1939">
            <v>9</v>
          </cell>
        </row>
        <row r="1940">
          <cell r="A1940" t="str">
            <v>36.20.284</v>
          </cell>
          <cell r="B1940" t="str">
            <v>Placa de advertência em chapa de alumínio, com pintura refletiva "Perigo Alta Tensão"</v>
          </cell>
          <cell r="C1940" t="str">
            <v>M2</v>
          </cell>
          <cell r="D1940">
            <v>720</v>
          </cell>
          <cell r="E1940">
            <v>9.2899999999999991</v>
          </cell>
          <cell r="F1940">
            <v>729.29</v>
          </cell>
          <cell r="G1940">
            <v>9</v>
          </cell>
        </row>
        <row r="1941">
          <cell r="A1941" t="str">
            <v>36.20.330</v>
          </cell>
          <cell r="B1941" t="str">
            <v>Luva de couro para proteção de luva isolante</v>
          </cell>
          <cell r="C1941" t="str">
            <v>PAR</v>
          </cell>
          <cell r="D1941">
            <v>36.119999999999997</v>
          </cell>
          <cell r="E1941">
            <v>0.93</v>
          </cell>
          <cell r="F1941">
            <v>37.049999999999997</v>
          </cell>
          <cell r="G1941">
            <v>9</v>
          </cell>
        </row>
        <row r="1942">
          <cell r="A1942" t="str">
            <v>36.20.340</v>
          </cell>
          <cell r="B1942" t="str">
            <v>Sela para cruzeta de madeira</v>
          </cell>
          <cell r="C1942" t="str">
            <v>UN</v>
          </cell>
          <cell r="D1942">
            <v>18.96</v>
          </cell>
          <cell r="E1942">
            <v>64.22</v>
          </cell>
          <cell r="F1942">
            <v>83.18</v>
          </cell>
          <cell r="G1942">
            <v>9</v>
          </cell>
        </row>
        <row r="1943">
          <cell r="A1943" t="str">
            <v>36.20.350</v>
          </cell>
          <cell r="B1943" t="str">
            <v>Caixa porta luvas em madeira, com tampa</v>
          </cell>
          <cell r="C1943" t="str">
            <v>UN</v>
          </cell>
          <cell r="D1943">
            <v>62.77</v>
          </cell>
          <cell r="E1943">
            <v>0.93</v>
          </cell>
          <cell r="F1943">
            <v>63.7</v>
          </cell>
          <cell r="G1943">
            <v>9</v>
          </cell>
        </row>
        <row r="1944">
          <cell r="A1944" t="str">
            <v>36.20.360</v>
          </cell>
          <cell r="B1944" t="str">
            <v>Suporte de transformador em poste ou estaleiro</v>
          </cell>
          <cell r="C1944" t="str">
            <v>UN</v>
          </cell>
          <cell r="D1944">
            <v>196.98</v>
          </cell>
          <cell r="E1944">
            <v>128.44</v>
          </cell>
          <cell r="F1944">
            <v>325.42</v>
          </cell>
          <cell r="G1944">
            <v>9</v>
          </cell>
        </row>
        <row r="1945">
          <cell r="A1945" t="str">
            <v>36.20.380</v>
          </cell>
          <cell r="B1945" t="str">
            <v>Tapete de borracha isolante elétrico de 1000 x 1000 mm</v>
          </cell>
          <cell r="C1945" t="str">
            <v>UN</v>
          </cell>
          <cell r="D1945">
            <v>570.04999999999995</v>
          </cell>
          <cell r="E1945">
            <v>0.93</v>
          </cell>
          <cell r="F1945">
            <v>570.98</v>
          </cell>
          <cell r="G1945">
            <v>9</v>
          </cell>
        </row>
        <row r="1946">
          <cell r="A1946" t="str">
            <v>36.20.540</v>
          </cell>
          <cell r="B1946" t="str">
            <v>Cruzeta metálica de 2400 mm, para fixação de mufla ou para-raios</v>
          </cell>
          <cell r="C1946" t="str">
            <v>UN</v>
          </cell>
          <cell r="D1946">
            <v>475.04</v>
          </cell>
          <cell r="E1946">
            <v>128.44</v>
          </cell>
          <cell r="F1946">
            <v>603.48</v>
          </cell>
          <cell r="G1946">
            <v>9</v>
          </cell>
        </row>
        <row r="1947">
          <cell r="A1947" t="str">
            <v>36.20.560</v>
          </cell>
          <cell r="B1947" t="str">
            <v>Dispositivo Soft Starter para motor 15 cv, trifásico 220 V</v>
          </cell>
          <cell r="C1947" t="str">
            <v>UN</v>
          </cell>
          <cell r="D1947">
            <v>2719.36</v>
          </cell>
          <cell r="E1947">
            <v>45.65</v>
          </cell>
          <cell r="F1947">
            <v>2765.01</v>
          </cell>
          <cell r="G1947">
            <v>9</v>
          </cell>
        </row>
        <row r="1948">
          <cell r="A1948" t="str">
            <v>36.20.570</v>
          </cell>
          <cell r="B1948" t="str">
            <v>Dispositivo Soft Starter para motor 25 cv, trifásico 220 V</v>
          </cell>
          <cell r="C1948" t="str">
            <v>UN</v>
          </cell>
          <cell r="D1948">
            <v>4098.21</v>
          </cell>
          <cell r="E1948">
            <v>45.65</v>
          </cell>
          <cell r="F1948">
            <v>4143.8599999999997</v>
          </cell>
          <cell r="G1948">
            <v>9</v>
          </cell>
        </row>
        <row r="1949">
          <cell r="A1949" t="str">
            <v>36.20.580</v>
          </cell>
          <cell r="B1949" t="str">
            <v>Dispositivo Soft Starter para motor 50 cv, trifásico 220 V</v>
          </cell>
          <cell r="C1949" t="str">
            <v>UN</v>
          </cell>
          <cell r="D1949">
            <v>5313.64</v>
          </cell>
          <cell r="E1949">
            <v>45.65</v>
          </cell>
          <cell r="F1949">
            <v>5359.29</v>
          </cell>
          <cell r="G1949">
            <v>9</v>
          </cell>
        </row>
        <row r="1950">
          <cell r="A1950" t="str">
            <v>37</v>
          </cell>
          <cell r="B1950" t="str">
            <v>QUADRO E PAINEL PARA ENERGIA ELETRICA E TELEFONIA</v>
          </cell>
          <cell r="G1950">
            <v>9</v>
          </cell>
        </row>
        <row r="1951">
          <cell r="A1951" t="str">
            <v>37.01</v>
          </cell>
          <cell r="B1951" t="str">
            <v>Quadro para telefonia embutir, protecao IP40 chapa nº 16msg</v>
          </cell>
          <cell r="G1951">
            <v>9</v>
          </cell>
        </row>
        <row r="1952">
          <cell r="A1952" t="str">
            <v>37.01.020</v>
          </cell>
          <cell r="B1952" t="str">
            <v>Quadro Telebrás de embutir de 200 x 200 x 120 mm</v>
          </cell>
          <cell r="C1952" t="str">
            <v>UN</v>
          </cell>
          <cell r="D1952">
            <v>59</v>
          </cell>
          <cell r="E1952">
            <v>78.599999999999994</v>
          </cell>
          <cell r="F1952">
            <v>137.6</v>
          </cell>
          <cell r="G1952">
            <v>2</v>
          </cell>
        </row>
        <row r="1953">
          <cell r="A1953" t="str">
            <v>37.01.080</v>
          </cell>
          <cell r="B1953" t="str">
            <v>Quadro Telebrás de embutir de 400 x 400 x 120 mm</v>
          </cell>
          <cell r="C1953" t="str">
            <v>UN</v>
          </cell>
          <cell r="D1953">
            <v>167.04</v>
          </cell>
          <cell r="E1953">
            <v>109.66</v>
          </cell>
          <cell r="F1953">
            <v>276.7</v>
          </cell>
          <cell r="G1953">
            <v>5</v>
          </cell>
        </row>
        <row r="1954">
          <cell r="A1954" t="str">
            <v>37.01.120</v>
          </cell>
          <cell r="B1954" t="str">
            <v>Quadro Telebrás de embutir de 600 x 600 x 120 mm</v>
          </cell>
          <cell r="C1954" t="str">
            <v>UN</v>
          </cell>
          <cell r="D1954">
            <v>297.82</v>
          </cell>
          <cell r="E1954">
            <v>140.71</v>
          </cell>
          <cell r="F1954">
            <v>438.53</v>
          </cell>
          <cell r="G1954">
            <v>9</v>
          </cell>
        </row>
        <row r="1955">
          <cell r="A1955" t="str">
            <v>37.01.160</v>
          </cell>
          <cell r="B1955" t="str">
            <v>Quadro Telebrás de embutir de 800 x 800 x 120 mm</v>
          </cell>
          <cell r="C1955" t="str">
            <v>UN</v>
          </cell>
          <cell r="D1955">
            <v>497.81</v>
          </cell>
          <cell r="E1955">
            <v>174.49</v>
          </cell>
          <cell r="F1955">
            <v>672.3</v>
          </cell>
          <cell r="G1955">
            <v>9</v>
          </cell>
        </row>
        <row r="1956">
          <cell r="A1956" t="str">
            <v>37.01.220</v>
          </cell>
          <cell r="B1956" t="str">
            <v>Quadro Telebrás de embutir de 1200 x 1200 x 120 mm</v>
          </cell>
          <cell r="C1956" t="str">
            <v>UN</v>
          </cell>
          <cell r="D1956">
            <v>1399.33</v>
          </cell>
          <cell r="E1956">
            <v>233.91</v>
          </cell>
          <cell r="F1956">
            <v>1633.24</v>
          </cell>
          <cell r="G1956">
            <v>9</v>
          </cell>
        </row>
        <row r="1957">
          <cell r="A1957" t="str">
            <v>37.02</v>
          </cell>
          <cell r="B1957" t="str">
            <v>Quadro para telefonia de sobrepor, protecao IP40 chapa nº 16msg</v>
          </cell>
          <cell r="G1957">
            <v>9</v>
          </cell>
        </row>
        <row r="1958">
          <cell r="A1958" t="str">
            <v>37.02.020</v>
          </cell>
          <cell r="B1958" t="str">
            <v>Quadro Telebrás de sobrepor de 200 x 200 x 120 mm</v>
          </cell>
          <cell r="C1958" t="str">
            <v>UN</v>
          </cell>
          <cell r="D1958">
            <v>71.81</v>
          </cell>
          <cell r="E1958">
            <v>68.48</v>
          </cell>
          <cell r="F1958">
            <v>140.29</v>
          </cell>
          <cell r="G1958">
            <v>9</v>
          </cell>
        </row>
        <row r="1959">
          <cell r="A1959" t="str">
            <v>37.02.060</v>
          </cell>
          <cell r="B1959" t="str">
            <v>Quadro Telebrás de sobrepor de 400 x 400 x 120 mm</v>
          </cell>
          <cell r="C1959" t="str">
            <v>UN</v>
          </cell>
          <cell r="D1959">
            <v>144.19</v>
          </cell>
          <cell r="E1959">
            <v>91.3</v>
          </cell>
          <cell r="F1959">
            <v>235.49</v>
          </cell>
          <cell r="G1959">
            <v>5</v>
          </cell>
        </row>
        <row r="1960">
          <cell r="A1960" t="str">
            <v>37.02.100</v>
          </cell>
          <cell r="B1960" t="str">
            <v>Quadro Telebrás de sobrepor de 600 x 600 x 120 mm</v>
          </cell>
          <cell r="C1960" t="str">
            <v>UN</v>
          </cell>
          <cell r="D1960">
            <v>343.94</v>
          </cell>
          <cell r="E1960">
            <v>114.13</v>
          </cell>
          <cell r="F1960">
            <v>458.07</v>
          </cell>
          <cell r="G1960">
            <v>9</v>
          </cell>
        </row>
        <row r="1961">
          <cell r="A1961" t="str">
            <v>37.02.140</v>
          </cell>
          <cell r="B1961" t="str">
            <v>Quadro Telebrás de sobrepor de 800 x 800 x 120 mm</v>
          </cell>
          <cell r="C1961" t="str">
            <v>UN</v>
          </cell>
          <cell r="D1961">
            <v>548.9</v>
          </cell>
          <cell r="E1961">
            <v>136.94999999999999</v>
          </cell>
          <cell r="F1961">
            <v>685.85</v>
          </cell>
          <cell r="G1961">
            <v>9</v>
          </cell>
        </row>
        <row r="1962">
          <cell r="A1962" t="str">
            <v>37.03</v>
          </cell>
          <cell r="B1962" t="str">
            <v>Quadro distribuicao de luz e forca de embutir universal</v>
          </cell>
          <cell r="G1962">
            <v>9</v>
          </cell>
        </row>
        <row r="1963">
          <cell r="A1963" t="str">
            <v>37.03.200</v>
          </cell>
          <cell r="B1963" t="str">
            <v>Quadro de distribuição universal de embutir, para disjuntores 16 DIN / 12 Bolt-on - 150 A - sem componentes</v>
          </cell>
          <cell r="C1963" t="str">
            <v>UN</v>
          </cell>
          <cell r="D1963">
            <v>455.59</v>
          </cell>
          <cell r="E1963">
            <v>136.52000000000001</v>
          </cell>
          <cell r="F1963">
            <v>592.11</v>
          </cell>
          <cell r="G1963">
            <v>9</v>
          </cell>
        </row>
        <row r="1964">
          <cell r="A1964" t="str">
            <v>37.03.210</v>
          </cell>
          <cell r="B1964" t="str">
            <v>Quadro de distribuição universal de embutir, para disjuntores 24 DIN / 18 Bolt-on - 150 A - sem componentes</v>
          </cell>
          <cell r="C1964" t="str">
            <v>UN</v>
          </cell>
          <cell r="D1964">
            <v>472.21</v>
          </cell>
          <cell r="E1964">
            <v>136.52000000000001</v>
          </cell>
          <cell r="F1964">
            <v>608.73</v>
          </cell>
          <cell r="G1964">
            <v>5</v>
          </cell>
        </row>
        <row r="1965">
          <cell r="A1965" t="str">
            <v>37.03.220</v>
          </cell>
          <cell r="B1965" t="str">
            <v>Quadro de distribuição universal de embutir, para disjuntores 34 DIN / 24 Bolt-on - 150 A - sem componentes</v>
          </cell>
          <cell r="C1965" t="str">
            <v>UN</v>
          </cell>
          <cell r="D1965">
            <v>696.61</v>
          </cell>
          <cell r="E1965">
            <v>170.66</v>
          </cell>
          <cell r="F1965">
            <v>867.27</v>
          </cell>
          <cell r="G1965">
            <v>9</v>
          </cell>
        </row>
        <row r="1966">
          <cell r="A1966" t="str">
            <v>37.03.230</v>
          </cell>
          <cell r="B1966" t="str">
            <v>Quadro de distribuição universal de embutir, para disjuntores 44 DIN / 32 Bolt-on - 150 A - sem componentes</v>
          </cell>
          <cell r="C1966" t="str">
            <v>UN</v>
          </cell>
          <cell r="D1966">
            <v>692.04</v>
          </cell>
          <cell r="E1966">
            <v>170.66</v>
          </cell>
          <cell r="F1966">
            <v>862.7</v>
          </cell>
          <cell r="G1966">
            <v>9</v>
          </cell>
        </row>
        <row r="1967">
          <cell r="A1967" t="str">
            <v>37.03.240</v>
          </cell>
          <cell r="B1967" t="str">
            <v>Quadro de distribuição universal de embutir, para disjuntores 56 DIN / 40 Bolt-on - 225 A - sem componentes</v>
          </cell>
          <cell r="C1967" t="str">
            <v>UN</v>
          </cell>
          <cell r="D1967">
            <v>742.2</v>
          </cell>
          <cell r="E1967">
            <v>204.78</v>
          </cell>
          <cell r="F1967">
            <v>946.98</v>
          </cell>
          <cell r="G1967">
            <v>9</v>
          </cell>
        </row>
        <row r="1968">
          <cell r="A1968" t="str">
            <v>37.03.250</v>
          </cell>
          <cell r="B1968" t="str">
            <v>Quadro de distribuição universal de embutir, para disjuntores 70 DIN / 50 Bolt-on - 225 A - sem componentes</v>
          </cell>
          <cell r="C1968" t="str">
            <v>UN</v>
          </cell>
          <cell r="D1968">
            <v>1401.55</v>
          </cell>
          <cell r="E1968">
            <v>204.78</v>
          </cell>
          <cell r="F1968">
            <v>1606.33</v>
          </cell>
          <cell r="G1968">
            <v>9</v>
          </cell>
        </row>
        <row r="1969">
          <cell r="A1969" t="str">
            <v>37.04</v>
          </cell>
          <cell r="B1969" t="str">
            <v>Quadro distribuicao de luz e forca de sobrepor universal</v>
          </cell>
          <cell r="G1969">
            <v>9</v>
          </cell>
        </row>
        <row r="1970">
          <cell r="A1970" t="str">
            <v>37.04.250</v>
          </cell>
          <cell r="B1970" t="str">
            <v>Quadro de distribuição universal de sobrepor, para disjuntores 16 DIN / 12 Bolt-on - 150 A - sem componentes</v>
          </cell>
          <cell r="C1970" t="str">
            <v>UN</v>
          </cell>
          <cell r="D1970">
            <v>582.49</v>
          </cell>
          <cell r="E1970">
            <v>102.4</v>
          </cell>
          <cell r="F1970">
            <v>684.89</v>
          </cell>
          <cell r="G1970">
            <v>9</v>
          </cell>
        </row>
        <row r="1971">
          <cell r="A1971" t="str">
            <v>37.04.260</v>
          </cell>
          <cell r="B1971" t="str">
            <v>Quadro de distribuição universal de sobrepor, para disjuntores 24 DIN / 18 Bolt-on - 150 A - sem componentes</v>
          </cell>
          <cell r="C1971" t="str">
            <v>UN</v>
          </cell>
          <cell r="D1971">
            <v>685.58</v>
          </cell>
          <cell r="E1971">
            <v>102.4</v>
          </cell>
          <cell r="F1971">
            <v>787.98</v>
          </cell>
          <cell r="G1971">
            <v>5</v>
          </cell>
        </row>
        <row r="1972">
          <cell r="A1972" t="str">
            <v>37.04.270</v>
          </cell>
          <cell r="B1972" t="str">
            <v>Quadro de distribuição universal de sobrepor, para disjuntores 34 DIN / 24 Bolt-on - 150 A - sem componentes</v>
          </cell>
          <cell r="C1972" t="str">
            <v>UN</v>
          </cell>
          <cell r="D1972">
            <v>762.79</v>
          </cell>
          <cell r="E1972">
            <v>136.52000000000001</v>
          </cell>
          <cell r="F1972">
            <v>899.31</v>
          </cell>
          <cell r="G1972">
            <v>9</v>
          </cell>
        </row>
        <row r="1973">
          <cell r="A1973" t="str">
            <v>37.04.280</v>
          </cell>
          <cell r="B1973" t="str">
            <v>Quadro de distribuição universal de sobrepor, para disjuntores 44 DIN / 32 Bolt-on - 150 A - sem componentes</v>
          </cell>
          <cell r="C1973" t="str">
            <v>UN</v>
          </cell>
          <cell r="D1973">
            <v>875.75</v>
          </cell>
          <cell r="E1973">
            <v>136.52000000000001</v>
          </cell>
          <cell r="F1973">
            <v>1012.27</v>
          </cell>
          <cell r="G1973">
            <v>9</v>
          </cell>
        </row>
        <row r="1974">
          <cell r="A1974" t="str">
            <v>37.04.290</v>
          </cell>
          <cell r="B1974" t="str">
            <v>Quadro de distribuição universal de sobrepor, para disjuntores 56 DIN / 40 Bolt-on - 225 A - sem componentes</v>
          </cell>
          <cell r="C1974" t="str">
            <v>UN</v>
          </cell>
          <cell r="D1974">
            <v>1545.22</v>
          </cell>
          <cell r="E1974">
            <v>170.66</v>
          </cell>
          <cell r="F1974">
            <v>1715.88</v>
          </cell>
          <cell r="G1974">
            <v>9</v>
          </cell>
        </row>
        <row r="1975">
          <cell r="A1975" t="str">
            <v>37.04.300</v>
          </cell>
          <cell r="B1975" t="str">
            <v>Quadro de distribuição universal de sobrepor, para disjuntores 70 DIN / 50 Bolt-on - 225 A - sem componentes</v>
          </cell>
          <cell r="C1975" t="str">
            <v>UN</v>
          </cell>
          <cell r="D1975">
            <v>1684.52</v>
          </cell>
          <cell r="E1975">
            <v>170.66</v>
          </cell>
          <cell r="F1975">
            <v>1855.18</v>
          </cell>
          <cell r="G1975">
            <v>9</v>
          </cell>
        </row>
        <row r="1976">
          <cell r="A1976" t="str">
            <v>37.06</v>
          </cell>
          <cell r="B1976" t="str">
            <v>Painel autoportante</v>
          </cell>
          <cell r="G1976">
            <v>9</v>
          </cell>
        </row>
        <row r="1977">
          <cell r="A1977" t="str">
            <v>37.06.014</v>
          </cell>
          <cell r="B1977" t="str">
            <v>Painel autoportante em chapa de aço, com proteção mínima IP 54 - sem componentes</v>
          </cell>
          <cell r="C1977" t="str">
            <v>M2</v>
          </cell>
          <cell r="D1977">
            <v>2653.2</v>
          </cell>
          <cell r="E1977">
            <v>120.84</v>
          </cell>
          <cell r="F1977">
            <v>2774.04</v>
          </cell>
          <cell r="G1977">
            <v>9</v>
          </cell>
        </row>
        <row r="1978">
          <cell r="A1978" t="str">
            <v>37.10</v>
          </cell>
          <cell r="B1978" t="str">
            <v>Barramentos</v>
          </cell>
          <cell r="G1978">
            <v>5</v>
          </cell>
        </row>
        <row r="1979">
          <cell r="A1979" t="str">
            <v>37.10.010</v>
          </cell>
          <cell r="B1979" t="str">
            <v>Barramento de cobre nu</v>
          </cell>
          <cell r="C1979" t="str">
            <v>KG</v>
          </cell>
          <cell r="D1979">
            <v>104.67</v>
          </cell>
          <cell r="E1979">
            <v>8.1199999999999992</v>
          </cell>
          <cell r="F1979">
            <v>112.79</v>
          </cell>
          <cell r="G1979">
            <v>9</v>
          </cell>
        </row>
        <row r="1980">
          <cell r="A1980" t="str">
            <v>37.11</v>
          </cell>
          <cell r="B1980" t="str">
            <v>Bases</v>
          </cell>
          <cell r="G1980">
            <v>5</v>
          </cell>
        </row>
        <row r="1981">
          <cell r="A1981" t="str">
            <v>37.11.020</v>
          </cell>
          <cell r="B1981" t="str">
            <v>Base de fusível Diazed completa para 25 A</v>
          </cell>
          <cell r="C1981" t="str">
            <v>UN</v>
          </cell>
          <cell r="D1981">
            <v>39.299999999999997</v>
          </cell>
          <cell r="E1981">
            <v>13.69</v>
          </cell>
          <cell r="F1981">
            <v>52.99</v>
          </cell>
          <cell r="G1981">
            <v>9</v>
          </cell>
        </row>
        <row r="1982">
          <cell r="A1982" t="str">
            <v>37.11.040</v>
          </cell>
          <cell r="B1982" t="str">
            <v>Base de fusível Diazed completa para 63 A</v>
          </cell>
          <cell r="C1982" t="str">
            <v>UN</v>
          </cell>
          <cell r="D1982">
            <v>48.92</v>
          </cell>
          <cell r="E1982">
            <v>22.83</v>
          </cell>
          <cell r="F1982">
            <v>71.75</v>
          </cell>
          <cell r="G1982">
            <v>5</v>
          </cell>
        </row>
        <row r="1983">
          <cell r="A1983" t="str">
            <v>37.11.060</v>
          </cell>
          <cell r="B1983" t="str">
            <v>Base de fusível NH até 125 A, com fusível</v>
          </cell>
          <cell r="C1983" t="str">
            <v>UN</v>
          </cell>
          <cell r="D1983">
            <v>58.25</v>
          </cell>
          <cell r="E1983">
            <v>45.65</v>
          </cell>
          <cell r="F1983">
            <v>103.9</v>
          </cell>
          <cell r="G1983">
            <v>9</v>
          </cell>
        </row>
        <row r="1984">
          <cell r="A1984" t="str">
            <v>37.11.080</v>
          </cell>
          <cell r="B1984" t="str">
            <v>Base de fusível NH até 250 A, com fusível</v>
          </cell>
          <cell r="C1984" t="str">
            <v>UN</v>
          </cell>
          <cell r="D1984">
            <v>178.97</v>
          </cell>
          <cell r="E1984">
            <v>45.65</v>
          </cell>
          <cell r="F1984">
            <v>224.62</v>
          </cell>
          <cell r="G1984">
            <v>9</v>
          </cell>
        </row>
        <row r="1985">
          <cell r="A1985" t="str">
            <v>37.11.100</v>
          </cell>
          <cell r="B1985" t="str">
            <v>Base de fusível NH até 400 A, com fusível</v>
          </cell>
          <cell r="C1985" t="str">
            <v>UN</v>
          </cell>
          <cell r="D1985">
            <v>264.7</v>
          </cell>
          <cell r="E1985">
            <v>45.65</v>
          </cell>
          <cell r="F1985">
            <v>310.35000000000002</v>
          </cell>
          <cell r="G1985">
            <v>9</v>
          </cell>
        </row>
        <row r="1986">
          <cell r="A1986" t="str">
            <v>37.11.120</v>
          </cell>
          <cell r="B1986" t="str">
            <v>Base de fusível tripolar de 15 kV</v>
          </cell>
          <cell r="C1986" t="str">
            <v>UN</v>
          </cell>
          <cell r="D1986">
            <v>778.68</v>
          </cell>
          <cell r="E1986">
            <v>54.78</v>
          </cell>
          <cell r="F1986">
            <v>833.46</v>
          </cell>
          <cell r="G1986">
            <v>9</v>
          </cell>
        </row>
        <row r="1987">
          <cell r="A1987" t="str">
            <v>37.11.140</v>
          </cell>
          <cell r="B1987" t="str">
            <v>Base de fusível unipolar de 15 kV</v>
          </cell>
          <cell r="C1987" t="str">
            <v>UN</v>
          </cell>
          <cell r="D1987">
            <v>335.79</v>
          </cell>
          <cell r="E1987">
            <v>54.78</v>
          </cell>
          <cell r="F1987">
            <v>390.57</v>
          </cell>
          <cell r="G1987">
            <v>9</v>
          </cell>
        </row>
        <row r="1988">
          <cell r="A1988" t="str">
            <v>37.12</v>
          </cell>
          <cell r="B1988" t="str">
            <v>Fusiveis</v>
          </cell>
          <cell r="G1988">
            <v>9</v>
          </cell>
        </row>
        <row r="1989">
          <cell r="A1989" t="str">
            <v>37.12.020</v>
          </cell>
          <cell r="B1989" t="str">
            <v>Fusível tipo NH 00 de 6 A até 160 A</v>
          </cell>
          <cell r="C1989" t="str">
            <v>UN</v>
          </cell>
          <cell r="D1989">
            <v>27.47</v>
          </cell>
          <cell r="E1989">
            <v>9.1300000000000008</v>
          </cell>
          <cell r="F1989">
            <v>36.6</v>
          </cell>
          <cell r="G1989">
            <v>9</v>
          </cell>
        </row>
        <row r="1990">
          <cell r="A1990" t="str">
            <v>37.12.040</v>
          </cell>
          <cell r="B1990" t="str">
            <v>Fusível tipo NH 1 de 36 A até 250 A</v>
          </cell>
          <cell r="C1990" t="str">
            <v>UN</v>
          </cell>
          <cell r="D1990">
            <v>65.88</v>
          </cell>
          <cell r="E1990">
            <v>9.1300000000000008</v>
          </cell>
          <cell r="F1990">
            <v>75.010000000000005</v>
          </cell>
          <cell r="G1990">
            <v>5</v>
          </cell>
        </row>
        <row r="1991">
          <cell r="A1991" t="str">
            <v>37.12.060</v>
          </cell>
          <cell r="B1991" t="str">
            <v>Fusível tipo NH 2 de 224 A até 400 A</v>
          </cell>
          <cell r="C1991" t="str">
            <v>UN</v>
          </cell>
          <cell r="D1991">
            <v>97.97</v>
          </cell>
          <cell r="E1991">
            <v>9.1300000000000008</v>
          </cell>
          <cell r="F1991">
            <v>107.1</v>
          </cell>
          <cell r="G1991">
            <v>9</v>
          </cell>
        </row>
        <row r="1992">
          <cell r="A1992" t="str">
            <v>37.12.080</v>
          </cell>
          <cell r="B1992" t="str">
            <v>Fusível tipo NH 3 de 400 A até 630 A</v>
          </cell>
          <cell r="C1992" t="str">
            <v>UN</v>
          </cell>
          <cell r="D1992">
            <v>132.06</v>
          </cell>
          <cell r="E1992">
            <v>9.1300000000000008</v>
          </cell>
          <cell r="F1992">
            <v>141.19</v>
          </cell>
          <cell r="G1992">
            <v>9</v>
          </cell>
        </row>
        <row r="1993">
          <cell r="A1993" t="str">
            <v>37.12.120</v>
          </cell>
          <cell r="B1993" t="str">
            <v>Fusível tipo HH para 15 kV de 2,5 A até 50 A</v>
          </cell>
          <cell r="C1993" t="str">
            <v>UN</v>
          </cell>
          <cell r="D1993">
            <v>190.91</v>
          </cell>
          <cell r="E1993">
            <v>9.1300000000000008</v>
          </cell>
          <cell r="F1993">
            <v>200.04</v>
          </cell>
          <cell r="G1993">
            <v>9</v>
          </cell>
        </row>
        <row r="1994">
          <cell r="A1994" t="str">
            <v>37.12.140</v>
          </cell>
          <cell r="B1994" t="str">
            <v>Fusível tipo HH para 15 kV de 60 A até 100 A</v>
          </cell>
          <cell r="C1994" t="str">
            <v>UN</v>
          </cell>
          <cell r="D1994">
            <v>335.54</v>
          </cell>
          <cell r="E1994">
            <v>9.1300000000000008</v>
          </cell>
          <cell r="F1994">
            <v>344.67</v>
          </cell>
          <cell r="G1994">
            <v>9</v>
          </cell>
        </row>
        <row r="1995">
          <cell r="A1995" t="str">
            <v>37.12.200</v>
          </cell>
          <cell r="B1995" t="str">
            <v>Fusível Diazed retardado de 2 A até 25 A</v>
          </cell>
          <cell r="C1995" t="str">
            <v>UN</v>
          </cell>
          <cell r="D1995">
            <v>8.66</v>
          </cell>
          <cell r="E1995">
            <v>9.1300000000000008</v>
          </cell>
          <cell r="F1995">
            <v>17.79</v>
          </cell>
          <cell r="G1995">
            <v>9</v>
          </cell>
        </row>
        <row r="1996">
          <cell r="A1996" t="str">
            <v>37.12.220</v>
          </cell>
          <cell r="B1996" t="str">
            <v>Fusível Diazed retardado de 35 A até 63 A</v>
          </cell>
          <cell r="C1996" t="str">
            <v>UN</v>
          </cell>
          <cell r="D1996">
            <v>15.94</v>
          </cell>
          <cell r="E1996">
            <v>9.1300000000000008</v>
          </cell>
          <cell r="F1996">
            <v>25.07</v>
          </cell>
          <cell r="G1996">
            <v>9</v>
          </cell>
        </row>
        <row r="1997">
          <cell r="A1997" t="str">
            <v>37.12.300</v>
          </cell>
          <cell r="B1997" t="str">
            <v>Fusível em vidro para ´TP´ de 0,5 A</v>
          </cell>
          <cell r="C1997" t="str">
            <v>UN</v>
          </cell>
          <cell r="D1997">
            <v>29.06</v>
          </cell>
          <cell r="E1997">
            <v>2.2799999999999998</v>
          </cell>
          <cell r="F1997">
            <v>31.34</v>
          </cell>
          <cell r="G1997">
            <v>9</v>
          </cell>
        </row>
        <row r="1998">
          <cell r="A1998" t="str">
            <v>37.13</v>
          </cell>
          <cell r="B1998" t="str">
            <v>Disjuntores</v>
          </cell>
          <cell r="G1998">
            <v>9</v>
          </cell>
        </row>
        <row r="1999">
          <cell r="A1999" t="str">
            <v>37.13.510</v>
          </cell>
          <cell r="B1999" t="str">
            <v>Disjuntor fixo PVO trifásico, 17,5 kV, 630 A x 350 MVA, 50/60 Hz, com acessórios</v>
          </cell>
          <cell r="C1999" t="str">
            <v>UN</v>
          </cell>
          <cell r="D1999">
            <v>20165.12</v>
          </cell>
          <cell r="E1999">
            <v>286.42</v>
          </cell>
          <cell r="F1999">
            <v>20451.54</v>
          </cell>
          <cell r="G1999">
            <v>9</v>
          </cell>
        </row>
        <row r="2000">
          <cell r="A2000" t="str">
            <v>37.13.520</v>
          </cell>
          <cell r="B2000" t="str">
            <v>Disjuntor a seco aberto trifásico, 600 V de 800 A, 50/60 Hz, com acessórios</v>
          </cell>
          <cell r="C2000" t="str">
            <v>UN</v>
          </cell>
          <cell r="D2000">
            <v>31998.69</v>
          </cell>
          <cell r="E2000">
            <v>256.88</v>
          </cell>
          <cell r="F2000">
            <v>32255.57</v>
          </cell>
          <cell r="G2000">
            <v>5</v>
          </cell>
        </row>
        <row r="2001">
          <cell r="A2001" t="str">
            <v>37.13.530</v>
          </cell>
          <cell r="B2001" t="str">
            <v>Disjuntor fixo PVO trifásico, 15 kV, 630 A x 350 MVA, com relé de proteção de sobrecorrente e transformadores de corrente</v>
          </cell>
          <cell r="C2001" t="str">
            <v>CJ</v>
          </cell>
          <cell r="D2001">
            <v>38527.99</v>
          </cell>
          <cell r="E2001">
            <v>378.34</v>
          </cell>
          <cell r="F2001">
            <v>38906.33</v>
          </cell>
          <cell r="G2001">
            <v>9</v>
          </cell>
        </row>
        <row r="2002">
          <cell r="A2002" t="str">
            <v>37.13.550</v>
          </cell>
          <cell r="B2002" t="str">
            <v>Disjuntor em caixa aberta tripolar extraível, 500V de 3200A, com acessórios</v>
          </cell>
          <cell r="C2002" t="str">
            <v>UN</v>
          </cell>
          <cell r="D2002">
            <v>73812.759999999995</v>
          </cell>
          <cell r="E2002">
            <v>45.65</v>
          </cell>
          <cell r="F2002">
            <v>73858.41</v>
          </cell>
          <cell r="G2002">
            <v>9</v>
          </cell>
        </row>
        <row r="2003">
          <cell r="A2003" t="str">
            <v>37.13.570</v>
          </cell>
          <cell r="B2003" t="str">
            <v>Disjuntor em caixa aberta tripolar extraível, 500V de 4000A, com acessórios</v>
          </cell>
          <cell r="C2003" t="str">
            <v>UN</v>
          </cell>
          <cell r="D2003">
            <v>129552.32000000001</v>
          </cell>
          <cell r="E2003">
            <v>45.65</v>
          </cell>
          <cell r="F2003">
            <v>129597.97</v>
          </cell>
          <cell r="G2003">
            <v>9</v>
          </cell>
        </row>
        <row r="2004">
          <cell r="A2004" t="str">
            <v>37.13.600</v>
          </cell>
          <cell r="B2004" t="str">
            <v>Disjuntor termomagnético, unipolar 127/220 V, corrente de 10 A até 30 A</v>
          </cell>
          <cell r="C2004" t="str">
            <v>UN</v>
          </cell>
          <cell r="D2004">
            <v>17.73</v>
          </cell>
          <cell r="E2004">
            <v>13.69</v>
          </cell>
          <cell r="F2004">
            <v>31.42</v>
          </cell>
          <cell r="G2004">
            <v>9</v>
          </cell>
        </row>
        <row r="2005">
          <cell r="A2005" t="str">
            <v>37.13.610</v>
          </cell>
          <cell r="B2005" t="str">
            <v>Disjuntor termomagnético, unipolar 127/220 V, corrente de 35 A até 50 A</v>
          </cell>
          <cell r="C2005" t="str">
            <v>UN</v>
          </cell>
          <cell r="D2005">
            <v>27.26</v>
          </cell>
          <cell r="E2005">
            <v>13.69</v>
          </cell>
          <cell r="F2005">
            <v>40.950000000000003</v>
          </cell>
          <cell r="G2005">
            <v>9</v>
          </cell>
        </row>
        <row r="2006">
          <cell r="A2006" t="str">
            <v>37.13.630</v>
          </cell>
          <cell r="B2006" t="str">
            <v>Disjuntor termomagnético, bipolar 220/380 V, corrente de 10 A até 50 A</v>
          </cell>
          <cell r="C2006" t="str">
            <v>UN</v>
          </cell>
          <cell r="D2006">
            <v>108.27</v>
          </cell>
          <cell r="E2006">
            <v>27.39</v>
          </cell>
          <cell r="F2006">
            <v>135.66</v>
          </cell>
          <cell r="G2006">
            <v>9</v>
          </cell>
        </row>
        <row r="2007">
          <cell r="A2007" t="str">
            <v>37.13.640</v>
          </cell>
          <cell r="B2007" t="str">
            <v>Disjuntor termomagnético, bipolar 220/380 V, corrente de 60 A até 100 A</v>
          </cell>
          <cell r="C2007" t="str">
            <v>UN</v>
          </cell>
          <cell r="D2007">
            <v>124.86</v>
          </cell>
          <cell r="E2007">
            <v>27.39</v>
          </cell>
          <cell r="F2007">
            <v>152.25</v>
          </cell>
          <cell r="G2007">
            <v>9</v>
          </cell>
        </row>
        <row r="2008">
          <cell r="A2008" t="str">
            <v>37.13.650</v>
          </cell>
          <cell r="B2008" t="str">
            <v>Disjuntor termomagnético, tripolar 220/380 V, corrente de 10 A até 50 A</v>
          </cell>
          <cell r="C2008" t="str">
            <v>UN</v>
          </cell>
          <cell r="D2008">
            <v>112.48</v>
          </cell>
          <cell r="E2008">
            <v>41.08</v>
          </cell>
          <cell r="F2008">
            <v>153.56</v>
          </cell>
          <cell r="G2008">
            <v>9</v>
          </cell>
        </row>
        <row r="2009">
          <cell r="A2009" t="str">
            <v>37.13.660</v>
          </cell>
          <cell r="B2009" t="str">
            <v>Disjuntor termomagnético, tripolar 220/380 V, corrente de 60 A até 100 A</v>
          </cell>
          <cell r="C2009" t="str">
            <v>UN</v>
          </cell>
          <cell r="D2009">
            <v>162.12</v>
          </cell>
          <cell r="E2009">
            <v>41.08</v>
          </cell>
          <cell r="F2009">
            <v>203.2</v>
          </cell>
          <cell r="G2009">
            <v>9</v>
          </cell>
        </row>
        <row r="2010">
          <cell r="A2010" t="str">
            <v>37.13.690</v>
          </cell>
          <cell r="B2010" t="str">
            <v>Disjuntor série universal, em caixa moldada, térmico e magnético fixos, bipolar 480 V, corrente de 60 A até 100 A</v>
          </cell>
          <cell r="C2010" t="str">
            <v>UN</v>
          </cell>
          <cell r="D2010">
            <v>440.85</v>
          </cell>
          <cell r="E2010">
            <v>45.65</v>
          </cell>
          <cell r="F2010">
            <v>486.5</v>
          </cell>
          <cell r="G2010">
            <v>9</v>
          </cell>
        </row>
        <row r="2011">
          <cell r="A2011" t="str">
            <v>37.13.700</v>
          </cell>
          <cell r="B2011" t="str">
            <v>Disjuntor série universal, em caixa moldada, térmico e magnético fixos, bipolar 480/600 V, corrente de 125 A</v>
          </cell>
          <cell r="C2011" t="str">
            <v>UN</v>
          </cell>
          <cell r="D2011">
            <v>630.64</v>
          </cell>
          <cell r="E2011">
            <v>45.65</v>
          </cell>
          <cell r="F2011">
            <v>676.29</v>
          </cell>
          <cell r="G2011">
            <v>9</v>
          </cell>
        </row>
        <row r="2012">
          <cell r="A2012" t="str">
            <v>37.13.720</v>
          </cell>
          <cell r="B2012" t="str">
            <v>Disjuntor série universal, em caixa moldada, térmico fixo e magnético ajustável, tripolar 600 V, corrente de 300 A até 400 A</v>
          </cell>
          <cell r="C2012" t="str">
            <v>UN</v>
          </cell>
          <cell r="D2012">
            <v>3601.89</v>
          </cell>
          <cell r="E2012">
            <v>91.3</v>
          </cell>
          <cell r="F2012">
            <v>3693.19</v>
          </cell>
          <cell r="G2012">
            <v>9</v>
          </cell>
        </row>
        <row r="2013">
          <cell r="A2013" t="str">
            <v>37.13.730</v>
          </cell>
          <cell r="B2013" t="str">
            <v>Disjuntor série universal, em caixa moldada, térmico fixo e magnético ajustável, tripolar 600 V, corrente de 500 A até 630 A</v>
          </cell>
          <cell r="C2013" t="str">
            <v>UN</v>
          </cell>
          <cell r="D2013">
            <v>6050.01</v>
          </cell>
          <cell r="E2013">
            <v>91.3</v>
          </cell>
          <cell r="F2013">
            <v>6141.31</v>
          </cell>
          <cell r="G2013">
            <v>9</v>
          </cell>
        </row>
        <row r="2014">
          <cell r="A2014" t="str">
            <v>37.13.740</v>
          </cell>
          <cell r="B2014" t="str">
            <v>Disjuntor série universal, em caixa moldada, térmico fixo e magnético ajustável, tripolar 600 V, corrente de 700 A até 800 A</v>
          </cell>
          <cell r="C2014" t="str">
            <v>UN</v>
          </cell>
          <cell r="D2014">
            <v>6693.2</v>
          </cell>
          <cell r="E2014">
            <v>91.3</v>
          </cell>
          <cell r="F2014">
            <v>6784.5</v>
          </cell>
          <cell r="G2014">
            <v>9</v>
          </cell>
        </row>
        <row r="2015">
          <cell r="A2015" t="str">
            <v>37.13.760</v>
          </cell>
          <cell r="B2015" t="str">
            <v>Disjuntor em caixa moldada, térmico e magnético ajustáveis, tripolar 630/690 V, faixa de ajuste de 440 até 630 A</v>
          </cell>
          <cell r="C2015" t="str">
            <v>UN</v>
          </cell>
          <cell r="D2015">
            <v>8618.42</v>
          </cell>
          <cell r="E2015">
            <v>91.3</v>
          </cell>
          <cell r="F2015">
            <v>8709.7199999999993</v>
          </cell>
          <cell r="G2015">
            <v>9</v>
          </cell>
        </row>
        <row r="2016">
          <cell r="A2016" t="str">
            <v>37.13.770</v>
          </cell>
          <cell r="B2016" t="str">
            <v>Disjuntor em caixa moldada, térmico e magnético ajustáveis, tripolar 1250/690 V, faixa de ajuste de 800 até 1250 A</v>
          </cell>
          <cell r="C2016" t="str">
            <v>UN</v>
          </cell>
          <cell r="D2016">
            <v>14992.63</v>
          </cell>
          <cell r="E2016">
            <v>91.3</v>
          </cell>
          <cell r="F2016">
            <v>15083.93</v>
          </cell>
          <cell r="G2016">
            <v>9</v>
          </cell>
        </row>
        <row r="2017">
          <cell r="A2017" t="str">
            <v>37.13.780</v>
          </cell>
          <cell r="B2017" t="str">
            <v>Disjuntor em caixa moldada, térmico e magnético ajustáveis, tripolar 1600/690 V, faixa de ajuste de 1000 até 1600 A</v>
          </cell>
          <cell r="C2017" t="str">
            <v>UN</v>
          </cell>
          <cell r="D2017">
            <v>20760.009999999998</v>
          </cell>
          <cell r="E2017">
            <v>91.3</v>
          </cell>
          <cell r="F2017">
            <v>20851.310000000001</v>
          </cell>
          <cell r="G2017">
            <v>9</v>
          </cell>
        </row>
        <row r="2018">
          <cell r="A2018" t="str">
            <v>37.13.800</v>
          </cell>
          <cell r="B2018" t="str">
            <v>Mini-disjuntor termomagnético, unipolar 127/220 V, corrente de 10 A até 32 A</v>
          </cell>
          <cell r="C2018" t="str">
            <v>UN</v>
          </cell>
          <cell r="D2018">
            <v>11.13</v>
          </cell>
          <cell r="E2018">
            <v>9.1300000000000008</v>
          </cell>
          <cell r="F2018">
            <v>20.260000000000002</v>
          </cell>
          <cell r="G2018">
            <v>9</v>
          </cell>
        </row>
        <row r="2019">
          <cell r="A2019" t="str">
            <v>37.13.810</v>
          </cell>
          <cell r="B2019" t="str">
            <v>Mini-disjuntor termomagnético, unipolar 127/220 V, corrente de 40 A até 50 A</v>
          </cell>
          <cell r="C2019" t="str">
            <v>UN</v>
          </cell>
          <cell r="D2019">
            <v>13.8</v>
          </cell>
          <cell r="E2019">
            <v>9.1300000000000008</v>
          </cell>
          <cell r="F2019">
            <v>22.93</v>
          </cell>
          <cell r="G2019">
            <v>9</v>
          </cell>
        </row>
        <row r="2020">
          <cell r="A2020" t="str">
            <v>37.13.840</v>
          </cell>
          <cell r="B2020" t="str">
            <v>Mini-disjuntor termomagnético, bipolar 220/380 V, corrente de 10 A até 32 A</v>
          </cell>
          <cell r="C2020" t="str">
            <v>UN</v>
          </cell>
          <cell r="D2020">
            <v>39.01</v>
          </cell>
          <cell r="E2020">
            <v>9.1300000000000008</v>
          </cell>
          <cell r="F2020">
            <v>48.14</v>
          </cell>
          <cell r="G2020">
            <v>9</v>
          </cell>
        </row>
        <row r="2021">
          <cell r="A2021" t="str">
            <v>37.13.850</v>
          </cell>
          <cell r="B2021" t="str">
            <v>Mini-disjuntor termomagnético, bipolar 220/380 V, corrente de 40 A até 50 A</v>
          </cell>
          <cell r="C2021" t="str">
            <v>UN</v>
          </cell>
          <cell r="D2021">
            <v>43.64</v>
          </cell>
          <cell r="E2021">
            <v>9.1300000000000008</v>
          </cell>
          <cell r="F2021">
            <v>52.77</v>
          </cell>
          <cell r="G2021">
            <v>9</v>
          </cell>
        </row>
        <row r="2022">
          <cell r="A2022" t="str">
            <v>37.13.860</v>
          </cell>
          <cell r="B2022" t="str">
            <v>Mini-disjuntor termomagnético, bipolar 220/380 V, corrente de 63 A</v>
          </cell>
          <cell r="C2022" t="str">
            <v>UN</v>
          </cell>
          <cell r="D2022">
            <v>49.07</v>
          </cell>
          <cell r="E2022">
            <v>9.1300000000000008</v>
          </cell>
          <cell r="F2022">
            <v>58.2</v>
          </cell>
          <cell r="G2022">
            <v>9</v>
          </cell>
        </row>
        <row r="2023">
          <cell r="A2023" t="str">
            <v>37.13.870</v>
          </cell>
          <cell r="B2023" t="str">
            <v>Mini-disjuntor termomagnético, bipolar 400 V, corrente de 80 A até 100 A</v>
          </cell>
          <cell r="C2023" t="str">
            <v>UN</v>
          </cell>
          <cell r="D2023">
            <v>131.54</v>
          </cell>
          <cell r="E2023">
            <v>9.1300000000000008</v>
          </cell>
          <cell r="F2023">
            <v>140.66999999999999</v>
          </cell>
          <cell r="G2023">
            <v>9</v>
          </cell>
        </row>
        <row r="2024">
          <cell r="A2024" t="str">
            <v>37.13.880</v>
          </cell>
          <cell r="B2024" t="str">
            <v>Mini-disjuntor termomagnético, tripolar 220/380 V, corrente de 10 A até 32 A</v>
          </cell>
          <cell r="C2024" t="str">
            <v>UN</v>
          </cell>
          <cell r="D2024">
            <v>55.77</v>
          </cell>
          <cell r="E2024">
            <v>9.1300000000000008</v>
          </cell>
          <cell r="F2024">
            <v>64.900000000000006</v>
          </cell>
          <cell r="G2024">
            <v>9</v>
          </cell>
        </row>
        <row r="2025">
          <cell r="A2025" t="str">
            <v>37.13.890</v>
          </cell>
          <cell r="B2025" t="str">
            <v>Mini-disjuntor termomagnético, tripolar 220/380 V, corrente de 40 A até 50 A</v>
          </cell>
          <cell r="C2025" t="str">
            <v>UN</v>
          </cell>
          <cell r="D2025">
            <v>60.38</v>
          </cell>
          <cell r="E2025">
            <v>9.1300000000000008</v>
          </cell>
          <cell r="F2025">
            <v>69.510000000000005</v>
          </cell>
          <cell r="G2025">
            <v>9</v>
          </cell>
        </row>
        <row r="2026">
          <cell r="A2026" t="str">
            <v>37.13.900</v>
          </cell>
          <cell r="B2026" t="str">
            <v>Mini-disjuntor termomagnético, tripolar 220/380 V, corrente de 63 A</v>
          </cell>
          <cell r="C2026" t="str">
            <v>UN</v>
          </cell>
          <cell r="D2026">
            <v>66.55</v>
          </cell>
          <cell r="E2026">
            <v>9.1300000000000008</v>
          </cell>
          <cell r="F2026">
            <v>75.680000000000007</v>
          </cell>
          <cell r="G2026">
            <v>9</v>
          </cell>
        </row>
        <row r="2027">
          <cell r="A2027" t="str">
            <v>37.13.910</v>
          </cell>
          <cell r="B2027" t="str">
            <v>Mini-disjuntor termomagnético, tripolar 400 V, corrente de 80 A até 125 A</v>
          </cell>
          <cell r="C2027" t="str">
            <v>UN</v>
          </cell>
          <cell r="D2027">
            <v>1457.08</v>
          </cell>
          <cell r="E2027">
            <v>9.1300000000000008</v>
          </cell>
          <cell r="F2027">
            <v>1466.21</v>
          </cell>
          <cell r="G2027">
            <v>9</v>
          </cell>
        </row>
        <row r="2028">
          <cell r="A2028" t="str">
            <v>37.13.920</v>
          </cell>
          <cell r="B2028" t="str">
            <v>Disjuntor em caixa moldada, térmico ajustável e magnético fixo, tripolar 2000/1200 V, faixa de ajuste de 1600 até 2000 A</v>
          </cell>
          <cell r="C2028" t="str">
            <v>UN</v>
          </cell>
          <cell r="D2028">
            <v>37851.019999999997</v>
          </cell>
          <cell r="E2028">
            <v>91.3</v>
          </cell>
          <cell r="F2028">
            <v>37942.32</v>
          </cell>
          <cell r="G2028">
            <v>9</v>
          </cell>
        </row>
        <row r="2029">
          <cell r="A2029" t="str">
            <v>37.13.930</v>
          </cell>
          <cell r="B2029" t="str">
            <v>Disjuntor em caixa moldada, térmico ajustável e magnético fixo, tripolar 2500/1200 V, faixa de ajuste de 2000 até 2500 A</v>
          </cell>
          <cell r="C2029" t="str">
            <v>UN</v>
          </cell>
          <cell r="D2029">
            <v>58021.27</v>
          </cell>
          <cell r="E2029">
            <v>91.3</v>
          </cell>
          <cell r="F2029">
            <v>58112.57</v>
          </cell>
          <cell r="G2029">
            <v>9</v>
          </cell>
        </row>
        <row r="2030">
          <cell r="A2030" t="str">
            <v>37.13.940</v>
          </cell>
          <cell r="B2030" t="str">
            <v>Disjuntor em caixa aberta tripolar extraível, 500 V de 6300 A, com acessórios</v>
          </cell>
          <cell r="C2030" t="str">
            <v>UN</v>
          </cell>
          <cell r="D2030">
            <v>321747.21999999997</v>
          </cell>
          <cell r="E2030">
            <v>45.65</v>
          </cell>
          <cell r="F2030">
            <v>321792.87</v>
          </cell>
          <cell r="G2030">
            <v>9</v>
          </cell>
        </row>
        <row r="2031">
          <cell r="A2031" t="str">
            <v>37.14</v>
          </cell>
          <cell r="B2031" t="str">
            <v>Chave de baixa tensao</v>
          </cell>
          <cell r="G2031">
            <v>9</v>
          </cell>
        </row>
        <row r="2032">
          <cell r="A2032" t="str">
            <v>37.14.050</v>
          </cell>
          <cell r="B2032" t="str">
            <v>Chave comutadora, reversão sob carga, tetrapolar, sem porta fusível, para 100 A</v>
          </cell>
          <cell r="C2032" t="str">
            <v>UN</v>
          </cell>
          <cell r="D2032">
            <v>2135.6799999999998</v>
          </cell>
          <cell r="E2032">
            <v>45.65</v>
          </cell>
          <cell r="F2032">
            <v>2181.33</v>
          </cell>
          <cell r="G2032">
            <v>9</v>
          </cell>
        </row>
        <row r="2033">
          <cell r="A2033" t="str">
            <v>37.14.300</v>
          </cell>
          <cell r="B2033" t="str">
            <v>Chave seccionadora sob carga, tripolar, acionamento rotativo, com prolongador, sem porta-fusível, de 160 A</v>
          </cell>
          <cell r="C2033" t="str">
            <v>UN</v>
          </cell>
          <cell r="D2033">
            <v>1912.59</v>
          </cell>
          <cell r="E2033">
            <v>36.520000000000003</v>
          </cell>
          <cell r="F2033">
            <v>1949.11</v>
          </cell>
          <cell r="G2033">
            <v>5</v>
          </cell>
        </row>
        <row r="2034">
          <cell r="A2034" t="str">
            <v>37.14.310</v>
          </cell>
          <cell r="B2034" t="str">
            <v>Chave seccionadora sob carga, tripolar, acionamento rotativo, com prolongador, sem porta-fusível, de 250 A</v>
          </cell>
          <cell r="C2034" t="str">
            <v>UN</v>
          </cell>
          <cell r="D2034">
            <v>1291.25</v>
          </cell>
          <cell r="E2034">
            <v>36.520000000000003</v>
          </cell>
          <cell r="F2034">
            <v>1327.77</v>
          </cell>
          <cell r="G2034">
            <v>9</v>
          </cell>
        </row>
        <row r="2035">
          <cell r="A2035" t="str">
            <v>37.14.320</v>
          </cell>
          <cell r="B2035" t="str">
            <v>Chave seccionadora sob carga, tripolar, acionamento rotativo, com prolongador, sem porta-fusível, de 400 A</v>
          </cell>
          <cell r="C2035" t="str">
            <v>UN</v>
          </cell>
          <cell r="D2035">
            <v>1892.76</v>
          </cell>
          <cell r="E2035">
            <v>45.65</v>
          </cell>
          <cell r="F2035">
            <v>1938.41</v>
          </cell>
          <cell r="G2035">
            <v>9</v>
          </cell>
        </row>
        <row r="2036">
          <cell r="A2036" t="str">
            <v>37.14.330</v>
          </cell>
          <cell r="B2036" t="str">
            <v>Chave seccionadora sob carga, tripolar, acionamento rotativo, com prolongador, sem porta-fusível, de 630 A</v>
          </cell>
          <cell r="C2036" t="str">
            <v>UN</v>
          </cell>
          <cell r="D2036">
            <v>2089.27</v>
          </cell>
          <cell r="E2036">
            <v>54.78</v>
          </cell>
          <cell r="F2036">
            <v>2144.0500000000002</v>
          </cell>
          <cell r="G2036">
            <v>9</v>
          </cell>
        </row>
        <row r="2037">
          <cell r="A2037" t="str">
            <v>37.14.340</v>
          </cell>
          <cell r="B2037" t="str">
            <v>Chave seccionadora sob carga, tripolar, acionamento rotativo, com prolongador, sem porta-fusível, de 1000 A</v>
          </cell>
          <cell r="C2037" t="str">
            <v>UN</v>
          </cell>
          <cell r="D2037">
            <v>4652.38</v>
          </cell>
          <cell r="E2037">
            <v>68.48</v>
          </cell>
          <cell r="F2037">
            <v>4720.8599999999997</v>
          </cell>
          <cell r="G2037">
            <v>9</v>
          </cell>
        </row>
        <row r="2038">
          <cell r="A2038" t="str">
            <v>37.14.350</v>
          </cell>
          <cell r="B2038" t="str">
            <v>Chave seccionadora sob carga, tripolar, acionamento rotativo, com prolongador, sem porta-fusível, de 1250 A</v>
          </cell>
          <cell r="C2038" t="str">
            <v>UN</v>
          </cell>
          <cell r="D2038">
            <v>9254.99</v>
          </cell>
          <cell r="E2038">
            <v>68.48</v>
          </cell>
          <cell r="F2038">
            <v>9323.4699999999993</v>
          </cell>
          <cell r="G2038">
            <v>9</v>
          </cell>
        </row>
        <row r="2039">
          <cell r="A2039" t="str">
            <v>37.14.410</v>
          </cell>
          <cell r="B2039" t="str">
            <v>Chave seccionadora sob carga, tripolar, acionamento rotativo, com prolongador e porta-fusível até NH-00-125 A - sem fusíveis</v>
          </cell>
          <cell r="C2039" t="str">
            <v>UN</v>
          </cell>
          <cell r="D2039">
            <v>1226.07</v>
          </cell>
          <cell r="E2039">
            <v>36.520000000000003</v>
          </cell>
          <cell r="F2039">
            <v>1262.5899999999999</v>
          </cell>
          <cell r="G2039">
            <v>9</v>
          </cell>
        </row>
        <row r="2040">
          <cell r="A2040" t="str">
            <v>37.14.420</v>
          </cell>
          <cell r="B2040" t="str">
            <v>Chave seccionadora sob carga, tripolar, acionamento rotativo, com prolongador e porta-fusível até NH-00-160 A - sem fusíveis</v>
          </cell>
          <cell r="C2040" t="str">
            <v>UN</v>
          </cell>
          <cell r="D2040">
            <v>1635.93</v>
          </cell>
          <cell r="E2040">
            <v>36.520000000000003</v>
          </cell>
          <cell r="F2040">
            <v>1672.45</v>
          </cell>
          <cell r="G2040">
            <v>9</v>
          </cell>
        </row>
        <row r="2041">
          <cell r="A2041" t="str">
            <v>37.14.430</v>
          </cell>
          <cell r="B2041" t="str">
            <v>Chave seccionadora sob carga, tripolar, acionamento rotativo, com prolongador e porta-fusível até NH-1-250 A - sem fusíveis</v>
          </cell>
          <cell r="C2041" t="str">
            <v>UN</v>
          </cell>
          <cell r="D2041">
            <v>3732.55</v>
          </cell>
          <cell r="E2041">
            <v>36.520000000000003</v>
          </cell>
          <cell r="F2041">
            <v>3769.07</v>
          </cell>
          <cell r="G2041">
            <v>9</v>
          </cell>
        </row>
        <row r="2042">
          <cell r="A2042" t="str">
            <v>37.14.440</v>
          </cell>
          <cell r="B2042" t="str">
            <v>Chave seccionadora sob carga, tripolar, acionamento rotativo, com prolongador e porta-fusível até NH-2-400 A - sem fusíveis</v>
          </cell>
          <cell r="C2042" t="str">
            <v>UN</v>
          </cell>
          <cell r="D2042">
            <v>4306.95</v>
          </cell>
          <cell r="E2042">
            <v>45.65</v>
          </cell>
          <cell r="F2042">
            <v>4352.6000000000004</v>
          </cell>
          <cell r="G2042">
            <v>9</v>
          </cell>
        </row>
        <row r="2043">
          <cell r="A2043" t="str">
            <v>37.14.450</v>
          </cell>
          <cell r="B2043" t="str">
            <v>Chave seccionadora sob carga, tripolar, acionamento rotativo, com prolongador e porta-fusível até NH-3-630 A - sem fusíveis</v>
          </cell>
          <cell r="C2043" t="str">
            <v>UN</v>
          </cell>
          <cell r="D2043">
            <v>8752.41</v>
          </cell>
          <cell r="E2043">
            <v>54.78</v>
          </cell>
          <cell r="F2043">
            <v>8807.19</v>
          </cell>
          <cell r="G2043">
            <v>9</v>
          </cell>
        </row>
        <row r="2044">
          <cell r="A2044" t="str">
            <v>37.14.500</v>
          </cell>
          <cell r="B2044" t="str">
            <v>Chave seccionadora sob carga, tripolar, acionamento tipo punho, com porta-fusível até NH-00-160 A - sem fusíveis</v>
          </cell>
          <cell r="C2044" t="str">
            <v>UN</v>
          </cell>
          <cell r="D2044">
            <v>327.52</v>
          </cell>
          <cell r="E2044">
            <v>36.520000000000003</v>
          </cell>
          <cell r="F2044">
            <v>364.04</v>
          </cell>
          <cell r="G2044">
            <v>9</v>
          </cell>
        </row>
        <row r="2045">
          <cell r="A2045" t="str">
            <v>37.14.510</v>
          </cell>
          <cell r="B2045" t="str">
            <v>Chave seccionadora sob carga, tripolar, acionamento tipo punho, com porta-fusível até NH-1-250 A - sem fusíveis</v>
          </cell>
          <cell r="C2045" t="str">
            <v>UN</v>
          </cell>
          <cell r="D2045">
            <v>727.85</v>
          </cell>
          <cell r="E2045">
            <v>36.520000000000003</v>
          </cell>
          <cell r="F2045">
            <v>764.37</v>
          </cell>
          <cell r="G2045">
            <v>9</v>
          </cell>
        </row>
        <row r="2046">
          <cell r="A2046" t="str">
            <v>37.14.520</v>
          </cell>
          <cell r="B2046" t="str">
            <v>Chave seccionadora sob carga, tripolar, acionamento tipo punho, com porta-fusível até NH-2-400 A - sem fusíveis</v>
          </cell>
          <cell r="C2046" t="str">
            <v>UN</v>
          </cell>
          <cell r="D2046">
            <v>1072.01</v>
          </cell>
          <cell r="E2046">
            <v>45.65</v>
          </cell>
          <cell r="F2046">
            <v>1117.6600000000001</v>
          </cell>
          <cell r="G2046">
            <v>9</v>
          </cell>
        </row>
        <row r="2047">
          <cell r="A2047" t="str">
            <v>37.14.530</v>
          </cell>
          <cell r="B2047" t="str">
            <v>Chave seccionadora sob carga, tripolar, acionamento tipo punho, com porta-fusível até NH-3-630 A - sem fusíveis</v>
          </cell>
          <cell r="C2047" t="str">
            <v>UN</v>
          </cell>
          <cell r="D2047">
            <v>1817</v>
          </cell>
          <cell r="E2047">
            <v>54.78</v>
          </cell>
          <cell r="F2047">
            <v>1871.78</v>
          </cell>
          <cell r="G2047">
            <v>9</v>
          </cell>
        </row>
        <row r="2048">
          <cell r="A2048" t="str">
            <v>37.14.600</v>
          </cell>
          <cell r="B2048" t="str">
            <v>Chave comutadora, reversão sob carga, tripolar, sem porta fusível, para 400 A</v>
          </cell>
          <cell r="C2048" t="str">
            <v>UN</v>
          </cell>
          <cell r="D2048">
            <v>5046.53</v>
          </cell>
          <cell r="E2048">
            <v>54.78</v>
          </cell>
          <cell r="F2048">
            <v>5101.3100000000004</v>
          </cell>
          <cell r="G2048">
            <v>9</v>
          </cell>
        </row>
        <row r="2049">
          <cell r="A2049" t="str">
            <v>37.14.610</v>
          </cell>
          <cell r="B2049" t="str">
            <v>Chave comutadora, reversão sob carga, tripolar, sem porta fusível, para 600/630 A</v>
          </cell>
          <cell r="C2049" t="str">
            <v>UN</v>
          </cell>
          <cell r="D2049">
            <v>6816.36</v>
          </cell>
          <cell r="E2049">
            <v>68.48</v>
          </cell>
          <cell r="F2049">
            <v>6884.84</v>
          </cell>
          <cell r="G2049">
            <v>9</v>
          </cell>
        </row>
        <row r="2050">
          <cell r="A2050" t="str">
            <v>37.14.620</v>
          </cell>
          <cell r="B2050" t="str">
            <v>Chave comutadora, reversão sob carga, tripolar, sem porta fusível, para 1000 A</v>
          </cell>
          <cell r="C2050" t="str">
            <v>UN</v>
          </cell>
          <cell r="D2050">
            <v>9941.6299999999992</v>
          </cell>
          <cell r="E2050">
            <v>82.17</v>
          </cell>
          <cell r="F2050">
            <v>10023.799999999999</v>
          </cell>
          <cell r="G2050">
            <v>9</v>
          </cell>
        </row>
        <row r="2051">
          <cell r="A2051" t="str">
            <v>37.14.640</v>
          </cell>
          <cell r="B2051" t="str">
            <v>Chave comutadora, reversão sob carga, tetrapolar, sem porta fusível, para 630 A / 690 V</v>
          </cell>
          <cell r="C2051" t="str">
            <v>UN</v>
          </cell>
          <cell r="D2051">
            <v>9342.3700000000008</v>
          </cell>
          <cell r="E2051">
            <v>104.73</v>
          </cell>
          <cell r="F2051">
            <v>9447.1</v>
          </cell>
          <cell r="G2051">
            <v>9</v>
          </cell>
        </row>
        <row r="2052">
          <cell r="A2052" t="str">
            <v>37.14.830</v>
          </cell>
          <cell r="B2052" t="str">
            <v>Barra de contato para chave seccionadora tipo NH3-630 A</v>
          </cell>
          <cell r="C2052" t="str">
            <v>UN</v>
          </cell>
          <cell r="D2052">
            <v>76.400000000000006</v>
          </cell>
          <cell r="E2052">
            <v>9.1300000000000008</v>
          </cell>
          <cell r="F2052">
            <v>85.53</v>
          </cell>
          <cell r="G2052">
            <v>9</v>
          </cell>
        </row>
        <row r="2053">
          <cell r="A2053" t="str">
            <v>37.14.912</v>
          </cell>
          <cell r="B2053" t="str">
            <v>Chave seccionadora tripolar, abertura sob carga seca até 160 A / 690 V</v>
          </cell>
          <cell r="C2053" t="str">
            <v>UN</v>
          </cell>
          <cell r="D2053">
            <v>772.08</v>
          </cell>
          <cell r="E2053">
            <v>36.520000000000003</v>
          </cell>
          <cell r="F2053">
            <v>808.6</v>
          </cell>
          <cell r="G2053">
            <v>9</v>
          </cell>
        </row>
        <row r="2054">
          <cell r="A2054" t="str">
            <v>37.15</v>
          </cell>
          <cell r="B2054" t="str">
            <v>Chave de media tensao</v>
          </cell>
          <cell r="G2054">
            <v>9</v>
          </cell>
        </row>
        <row r="2055">
          <cell r="A2055" t="str">
            <v>37.15.110</v>
          </cell>
          <cell r="B2055" t="str">
            <v>Chave seccionadora tripolar sob carga para 400 A - 25 kV - com prolongador</v>
          </cell>
          <cell r="C2055" t="str">
            <v>UN</v>
          </cell>
          <cell r="D2055">
            <v>2341.5100000000002</v>
          </cell>
          <cell r="E2055">
            <v>222.2</v>
          </cell>
          <cell r="F2055">
            <v>2563.71</v>
          </cell>
          <cell r="G2055">
            <v>9</v>
          </cell>
        </row>
        <row r="2056">
          <cell r="A2056" t="str">
            <v>37.15.120</v>
          </cell>
          <cell r="B2056" t="str">
            <v>Chave seccionadora tripolar sob carga para 400 A - 15 kV - com prolongador</v>
          </cell>
          <cell r="C2056" t="str">
            <v>UN</v>
          </cell>
          <cell r="D2056">
            <v>1686.75</v>
          </cell>
          <cell r="E2056">
            <v>222.2</v>
          </cell>
          <cell r="F2056">
            <v>1908.95</v>
          </cell>
          <cell r="G2056">
            <v>5</v>
          </cell>
        </row>
        <row r="2057">
          <cell r="A2057" t="str">
            <v>37.15.150</v>
          </cell>
          <cell r="B2057" t="str">
            <v>Chave fusível base ´C´ para 15 kV/100 A, com capacidade de ruptura até 10 kA - com fusível</v>
          </cell>
          <cell r="C2057" t="str">
            <v>UN</v>
          </cell>
          <cell r="D2057">
            <v>407.84</v>
          </cell>
          <cell r="E2057">
            <v>81.94</v>
          </cell>
          <cell r="F2057">
            <v>489.78</v>
          </cell>
          <cell r="G2057">
            <v>9</v>
          </cell>
        </row>
        <row r="2058">
          <cell r="A2058" t="str">
            <v>37.15.160</v>
          </cell>
          <cell r="B2058" t="str">
            <v>Chave fusível base ´C´  para 15 kV/200 A, com capacidade de ruptura até 10 kA - com fusível</v>
          </cell>
          <cell r="C2058" t="str">
            <v>UN</v>
          </cell>
          <cell r="D2058">
            <v>491.21</v>
          </cell>
          <cell r="E2058">
            <v>81.94</v>
          </cell>
          <cell r="F2058">
            <v>573.15</v>
          </cell>
          <cell r="G2058">
            <v>9</v>
          </cell>
        </row>
        <row r="2059">
          <cell r="A2059" t="str">
            <v>37.15.170</v>
          </cell>
          <cell r="B2059" t="str">
            <v>Chave fusível base ´C´ para 25 kV/100 A, com capacidade de ruptura até 6,3 kA - com fusível</v>
          </cell>
          <cell r="C2059" t="str">
            <v>UN</v>
          </cell>
          <cell r="D2059">
            <v>467.31</v>
          </cell>
          <cell r="E2059">
            <v>81.94</v>
          </cell>
          <cell r="F2059">
            <v>549.25</v>
          </cell>
          <cell r="G2059">
            <v>9</v>
          </cell>
        </row>
        <row r="2060">
          <cell r="A2060" t="str">
            <v>37.15.200</v>
          </cell>
          <cell r="B2060" t="str">
            <v>Chave seccionadora tripolar seca para 400 A - 15 kV - com prolongador</v>
          </cell>
          <cell r="C2060" t="str">
            <v>UN</v>
          </cell>
          <cell r="D2060">
            <v>1214.8</v>
          </cell>
          <cell r="E2060">
            <v>222.2</v>
          </cell>
          <cell r="F2060">
            <v>1437</v>
          </cell>
          <cell r="G2060">
            <v>9</v>
          </cell>
        </row>
        <row r="2061">
          <cell r="A2061" t="str">
            <v>37.15.210</v>
          </cell>
          <cell r="B2061" t="str">
            <v>Chave seccionadora tripolar seca para 600 / 630 A - 15 kV - com prolongador</v>
          </cell>
          <cell r="C2061" t="str">
            <v>UN</v>
          </cell>
          <cell r="D2061">
            <v>1533.03</v>
          </cell>
          <cell r="E2061">
            <v>222.2</v>
          </cell>
          <cell r="F2061">
            <v>1755.23</v>
          </cell>
          <cell r="G2061">
            <v>9</v>
          </cell>
        </row>
        <row r="2062">
          <cell r="A2062" t="str">
            <v>37.16</v>
          </cell>
          <cell r="B2062" t="str">
            <v>Bus-way</v>
          </cell>
          <cell r="G2062">
            <v>9</v>
          </cell>
        </row>
        <row r="2063">
          <cell r="A2063" t="str">
            <v>37.16.071</v>
          </cell>
          <cell r="B2063" t="str">
            <v>Sistema de barramento blindado de 100 a 2000 A, trifásico, barra de cobre</v>
          </cell>
          <cell r="C2063" t="str">
            <v>Axm</v>
          </cell>
          <cell r="D2063">
            <v>583.03</v>
          </cell>
          <cell r="E2063">
            <v>0.56999999999999995</v>
          </cell>
          <cell r="F2063">
            <v>583.6</v>
          </cell>
          <cell r="G2063">
            <v>9</v>
          </cell>
        </row>
        <row r="2064">
          <cell r="A2064" t="str">
            <v>37.16.081</v>
          </cell>
          <cell r="B2064" t="str">
            <v>Sistema de barramento blindado de 100 a 2000 A, trifásico, barra de alumínio</v>
          </cell>
          <cell r="C2064" t="str">
            <v>Axm</v>
          </cell>
          <cell r="D2064">
            <v>181.98</v>
          </cell>
          <cell r="E2064">
            <v>0.56999999999999995</v>
          </cell>
          <cell r="F2064">
            <v>182.55</v>
          </cell>
          <cell r="G2064">
            <v>5</v>
          </cell>
        </row>
        <row r="2065">
          <cell r="A2065" t="str">
            <v>37.17</v>
          </cell>
          <cell r="B2065" t="str">
            <v>Dispositivo DR ou interruptor de corrente de fuga</v>
          </cell>
          <cell r="G2065">
            <v>9</v>
          </cell>
        </row>
        <row r="2066">
          <cell r="A2066" t="str">
            <v>37.17.060</v>
          </cell>
          <cell r="B2066" t="str">
            <v>Dispositivo diferencial residual de 25 A x 30 mA - 2 polos</v>
          </cell>
          <cell r="C2066" t="str">
            <v>UN</v>
          </cell>
          <cell r="D2066">
            <v>190.6</v>
          </cell>
          <cell r="E2066">
            <v>11.41</v>
          </cell>
          <cell r="F2066">
            <v>202.01</v>
          </cell>
          <cell r="G2066">
            <v>9</v>
          </cell>
        </row>
        <row r="2067">
          <cell r="A2067" t="str">
            <v>37.17.070</v>
          </cell>
          <cell r="B2067" t="str">
            <v>Dispositivo diferencial residual de 40 A x 30 mA - 2 polos</v>
          </cell>
          <cell r="C2067" t="str">
            <v>UN</v>
          </cell>
          <cell r="D2067">
            <v>224.65</v>
          </cell>
          <cell r="E2067">
            <v>11.41</v>
          </cell>
          <cell r="F2067">
            <v>236.06</v>
          </cell>
          <cell r="G2067">
            <v>5</v>
          </cell>
        </row>
        <row r="2068">
          <cell r="A2068" t="str">
            <v>37.17.074</v>
          </cell>
          <cell r="B2068" t="str">
            <v>Dispositivo diferencial residual de 25 A x 30 mA - 4 polos</v>
          </cell>
          <cell r="C2068" t="str">
            <v>UN</v>
          </cell>
          <cell r="D2068">
            <v>298.04000000000002</v>
          </cell>
          <cell r="E2068">
            <v>11.41</v>
          </cell>
          <cell r="F2068">
            <v>309.45</v>
          </cell>
          <cell r="G2068">
            <v>9</v>
          </cell>
        </row>
        <row r="2069">
          <cell r="A2069" t="str">
            <v>37.17.080</v>
          </cell>
          <cell r="B2069" t="str">
            <v>Dispositivo diferencial residual de 40 A x 30 mA - 4 polos</v>
          </cell>
          <cell r="C2069" t="str">
            <v>UN</v>
          </cell>
          <cell r="D2069">
            <v>305.79000000000002</v>
          </cell>
          <cell r="E2069">
            <v>11.41</v>
          </cell>
          <cell r="F2069">
            <v>317.2</v>
          </cell>
          <cell r="G2069">
            <v>9</v>
          </cell>
        </row>
        <row r="2070">
          <cell r="A2070" t="str">
            <v>37.17.090</v>
          </cell>
          <cell r="B2070" t="str">
            <v>Dispositivo diferencial residual de 63 A x 30 mA - 4 polos</v>
          </cell>
          <cell r="C2070" t="str">
            <v>UN</v>
          </cell>
          <cell r="D2070">
            <v>330.24</v>
          </cell>
          <cell r="E2070">
            <v>11.41</v>
          </cell>
          <cell r="F2070">
            <v>341.65</v>
          </cell>
          <cell r="G2070">
            <v>9</v>
          </cell>
        </row>
        <row r="2071">
          <cell r="A2071" t="str">
            <v>37.17.100</v>
          </cell>
          <cell r="B2071" t="str">
            <v>Dispositivo diferencial residual de 80 A x 30 mA - 4 polos</v>
          </cell>
          <cell r="C2071" t="str">
            <v>UN</v>
          </cell>
          <cell r="D2071">
            <v>430.24</v>
          </cell>
          <cell r="E2071">
            <v>11.41</v>
          </cell>
          <cell r="F2071">
            <v>441.65</v>
          </cell>
          <cell r="G2071">
            <v>9</v>
          </cell>
        </row>
        <row r="2072">
          <cell r="A2072" t="str">
            <v>37.17.110</v>
          </cell>
          <cell r="B2072" t="str">
            <v>Dispositivo diferencial residual de 100 A x 30 mA - 4 polos</v>
          </cell>
          <cell r="C2072" t="str">
            <v>UN</v>
          </cell>
          <cell r="D2072">
            <v>343.62</v>
          </cell>
          <cell r="E2072">
            <v>11.41</v>
          </cell>
          <cell r="F2072">
            <v>355.03</v>
          </cell>
          <cell r="G2072">
            <v>9</v>
          </cell>
        </row>
        <row r="2073">
          <cell r="A2073" t="str">
            <v>37.17.114</v>
          </cell>
          <cell r="B2073" t="str">
            <v>Dispositivo diferencial residual de 125 A x 30 mA - 4 polos</v>
          </cell>
          <cell r="C2073" t="str">
            <v>UN</v>
          </cell>
          <cell r="D2073">
            <v>1964.71</v>
          </cell>
          <cell r="E2073">
            <v>11.41</v>
          </cell>
          <cell r="F2073">
            <v>1976.12</v>
          </cell>
          <cell r="G2073">
            <v>9</v>
          </cell>
        </row>
        <row r="2074">
          <cell r="A2074" t="str">
            <v>37.17.130</v>
          </cell>
          <cell r="B2074" t="str">
            <v>Dispositivo diferencial residual de 25 A x 300 mA - 4 polos</v>
          </cell>
          <cell r="C2074" t="str">
            <v>UN</v>
          </cell>
          <cell r="D2074">
            <v>234.81</v>
          </cell>
          <cell r="E2074">
            <v>11.41</v>
          </cell>
          <cell r="F2074">
            <v>246.22</v>
          </cell>
          <cell r="G2074">
            <v>9</v>
          </cell>
        </row>
        <row r="2075">
          <cell r="A2075" t="str">
            <v>37.18</v>
          </cell>
          <cell r="B2075" t="str">
            <v>Transformador de Potencial</v>
          </cell>
          <cell r="G2075">
            <v>9</v>
          </cell>
        </row>
        <row r="2076">
          <cell r="A2076" t="str">
            <v>37.18.010</v>
          </cell>
          <cell r="B2076" t="str">
            <v>Transformador de potencial monofásico até 1000 VA classe 15 kV, a seco, com fusíveis</v>
          </cell>
          <cell r="C2076" t="str">
            <v>UN</v>
          </cell>
          <cell r="D2076">
            <v>3594.81</v>
          </cell>
          <cell r="E2076">
            <v>69.09</v>
          </cell>
          <cell r="F2076">
            <v>3663.9</v>
          </cell>
          <cell r="G2076">
            <v>9</v>
          </cell>
        </row>
        <row r="2077">
          <cell r="A2077" t="str">
            <v>37.18.020</v>
          </cell>
          <cell r="B2077" t="str">
            <v>Transformador de potencial monofásico até 2000 VA classe 15 kV, a seco, com fusíveis</v>
          </cell>
          <cell r="C2077" t="str">
            <v>UN</v>
          </cell>
          <cell r="D2077">
            <v>4382.58</v>
          </cell>
          <cell r="E2077">
            <v>69.09</v>
          </cell>
          <cell r="F2077">
            <v>4451.67</v>
          </cell>
          <cell r="G2077">
            <v>5</v>
          </cell>
        </row>
        <row r="2078">
          <cell r="A2078" t="str">
            <v>37.18.030</v>
          </cell>
          <cell r="B2078" t="str">
            <v>Transformador de potencial monofásico até 500 VA classe 15 kV, a seco, sem fusíveis</v>
          </cell>
          <cell r="C2078" t="str">
            <v>UN</v>
          </cell>
          <cell r="D2078">
            <v>2801.77</v>
          </cell>
          <cell r="E2078">
            <v>69.09</v>
          </cell>
          <cell r="F2078">
            <v>2870.86</v>
          </cell>
          <cell r="G2078">
            <v>9</v>
          </cell>
        </row>
        <row r="2079">
          <cell r="A2079" t="str">
            <v>37.19</v>
          </cell>
          <cell r="B2079" t="str">
            <v>Transformador de corrente</v>
          </cell>
          <cell r="G2079">
            <v>9</v>
          </cell>
        </row>
        <row r="2080">
          <cell r="A2080" t="str">
            <v>37.19.010</v>
          </cell>
          <cell r="B2080" t="str">
            <v>Transformador de corrente 800-5 A, janela</v>
          </cell>
          <cell r="C2080" t="str">
            <v>UN</v>
          </cell>
          <cell r="D2080">
            <v>270.16000000000003</v>
          </cell>
          <cell r="E2080">
            <v>69.09</v>
          </cell>
          <cell r="F2080">
            <v>339.25</v>
          </cell>
          <cell r="G2080">
            <v>9</v>
          </cell>
        </row>
        <row r="2081">
          <cell r="A2081" t="str">
            <v>37.19.020</v>
          </cell>
          <cell r="B2081" t="str">
            <v>Transformador de corrente 200-5 A até 600-5 A, janela</v>
          </cell>
          <cell r="C2081" t="str">
            <v>UN</v>
          </cell>
          <cell r="D2081">
            <v>253.82</v>
          </cell>
          <cell r="E2081">
            <v>69.09</v>
          </cell>
          <cell r="F2081">
            <v>322.91000000000003</v>
          </cell>
          <cell r="G2081">
            <v>5</v>
          </cell>
        </row>
        <row r="2082">
          <cell r="A2082" t="str">
            <v>37.19.030</v>
          </cell>
          <cell r="B2082" t="str">
            <v>Transformador de corrente 1000-5 A até 1500-5 A, janela</v>
          </cell>
          <cell r="C2082" t="str">
            <v>UN</v>
          </cell>
          <cell r="D2082">
            <v>486.66</v>
          </cell>
          <cell r="E2082">
            <v>69.09</v>
          </cell>
          <cell r="F2082">
            <v>555.75</v>
          </cell>
          <cell r="G2082">
            <v>9</v>
          </cell>
        </row>
        <row r="2083">
          <cell r="A2083" t="str">
            <v>37.19.060</v>
          </cell>
          <cell r="B2083" t="str">
            <v>Transformador de corrente 50-5 A até 150-5 A, janela</v>
          </cell>
          <cell r="C2083" t="str">
            <v>UN</v>
          </cell>
          <cell r="D2083">
            <v>149.47999999999999</v>
          </cell>
          <cell r="E2083">
            <v>69.09</v>
          </cell>
          <cell r="F2083">
            <v>218.57</v>
          </cell>
          <cell r="G2083">
            <v>9</v>
          </cell>
        </row>
        <row r="2084">
          <cell r="A2084" t="str">
            <v>37.20</v>
          </cell>
          <cell r="B2084" t="str">
            <v>Reparos, conservacoes e complementos - GRUPO 37</v>
          </cell>
          <cell r="G2084">
            <v>9</v>
          </cell>
        </row>
        <row r="2085">
          <cell r="A2085" t="str">
            <v>37.20.010</v>
          </cell>
          <cell r="B2085" t="str">
            <v>Isolador em epóxi de 1 kV para barramento</v>
          </cell>
          <cell r="C2085" t="str">
            <v>UN</v>
          </cell>
          <cell r="D2085">
            <v>31.47</v>
          </cell>
          <cell r="E2085">
            <v>6.85</v>
          </cell>
          <cell r="F2085">
            <v>38.32</v>
          </cell>
          <cell r="G2085">
            <v>9</v>
          </cell>
        </row>
        <row r="2086">
          <cell r="A2086" t="str">
            <v>37.20.030</v>
          </cell>
          <cell r="B2086" t="str">
            <v>Bloco terminal conector até 65A / 600V, faixa de aplicação até 16 mm²</v>
          </cell>
          <cell r="C2086" t="str">
            <v>UN</v>
          </cell>
          <cell r="D2086">
            <v>46.02</v>
          </cell>
          <cell r="E2086">
            <v>2.2799999999999998</v>
          </cell>
          <cell r="F2086">
            <v>48.3</v>
          </cell>
          <cell r="G2086">
            <v>5</v>
          </cell>
        </row>
        <row r="2087">
          <cell r="A2087" t="str">
            <v>37.20.080</v>
          </cell>
          <cell r="B2087" t="str">
            <v>Barra de neutro e/ou terra</v>
          </cell>
          <cell r="C2087" t="str">
            <v>UN</v>
          </cell>
          <cell r="D2087">
            <v>20.41</v>
          </cell>
          <cell r="E2087">
            <v>6.85</v>
          </cell>
          <cell r="F2087">
            <v>27.26</v>
          </cell>
          <cell r="G2087">
            <v>9</v>
          </cell>
        </row>
        <row r="2088">
          <cell r="A2088" t="str">
            <v>37.20.090</v>
          </cell>
          <cell r="B2088" t="str">
            <v>Recolocação de chave seccionadora tripolar de 125 A até 650 A, sem base fusível</v>
          </cell>
          <cell r="C2088" t="str">
            <v>UN</v>
          </cell>
          <cell r="E2088">
            <v>22.83</v>
          </cell>
          <cell r="F2088">
            <v>22.83</v>
          </cell>
          <cell r="G2088">
            <v>9</v>
          </cell>
        </row>
        <row r="2089">
          <cell r="A2089" t="str">
            <v>37.20.100</v>
          </cell>
          <cell r="B2089" t="str">
            <v>Recolocação de fundo de quadro de distribuição, sem componentes</v>
          </cell>
          <cell r="C2089" t="str">
            <v>M2</v>
          </cell>
          <cell r="E2089">
            <v>32.11</v>
          </cell>
          <cell r="F2089">
            <v>32.11</v>
          </cell>
          <cell r="G2089">
            <v>9</v>
          </cell>
        </row>
        <row r="2090">
          <cell r="A2090" t="str">
            <v>37.20.110</v>
          </cell>
          <cell r="B2090" t="str">
            <v>Recolocação de quadro de distribuição de sobrepor, sem componentes</v>
          </cell>
          <cell r="C2090" t="str">
            <v>M2</v>
          </cell>
          <cell r="E2090">
            <v>64.22</v>
          </cell>
          <cell r="F2090">
            <v>64.22</v>
          </cell>
          <cell r="G2090">
            <v>9</v>
          </cell>
        </row>
        <row r="2091">
          <cell r="A2091" t="str">
            <v>37.20.130</v>
          </cell>
          <cell r="B2091" t="str">
            <v>Banco de medição para transformadores TC/TP, padrão Eletropaulo e/ou Cesp</v>
          </cell>
          <cell r="C2091" t="str">
            <v>UN</v>
          </cell>
          <cell r="D2091">
            <v>1269.54</v>
          </cell>
          <cell r="E2091">
            <v>1.86</v>
          </cell>
          <cell r="F2091">
            <v>1271.4000000000001</v>
          </cell>
          <cell r="G2091">
            <v>9</v>
          </cell>
        </row>
        <row r="2092">
          <cell r="A2092" t="str">
            <v>37.20.140</v>
          </cell>
          <cell r="B2092" t="str">
            <v>Suporte fixo para transformadores de potencial</v>
          </cell>
          <cell r="C2092" t="str">
            <v>UN</v>
          </cell>
          <cell r="D2092">
            <v>117.87</v>
          </cell>
          <cell r="E2092">
            <v>4.6399999999999997</v>
          </cell>
          <cell r="F2092">
            <v>122.51</v>
          </cell>
          <cell r="G2092">
            <v>9</v>
          </cell>
        </row>
        <row r="2093">
          <cell r="A2093" t="str">
            <v>37.20.156</v>
          </cell>
          <cell r="B2093" t="str">
            <v>Placa de montagem para quadros em geral, em chapa de aço</v>
          </cell>
          <cell r="C2093" t="str">
            <v>M2</v>
          </cell>
          <cell r="D2093">
            <v>494.88</v>
          </cell>
          <cell r="E2093">
            <v>32.11</v>
          </cell>
          <cell r="F2093">
            <v>526.99</v>
          </cell>
          <cell r="G2093">
            <v>9</v>
          </cell>
        </row>
        <row r="2094">
          <cell r="A2094" t="str">
            <v>37.20.190</v>
          </cell>
          <cell r="B2094" t="str">
            <v>Inversor de frequência para variação de velocidade em motores, potência de 0,25 a 20 cv</v>
          </cell>
          <cell r="C2094" t="str">
            <v>UN</v>
          </cell>
          <cell r="D2094">
            <v>8157.85</v>
          </cell>
          <cell r="E2094">
            <v>51.37</v>
          </cell>
          <cell r="F2094">
            <v>8209.2199999999993</v>
          </cell>
          <cell r="G2094">
            <v>9</v>
          </cell>
        </row>
        <row r="2095">
          <cell r="A2095" t="str">
            <v>37.20.191</v>
          </cell>
          <cell r="B2095" t="str">
            <v>Inversor de frequência para variação de velocidade em motores, potência de 25 a 30 cv</v>
          </cell>
          <cell r="C2095" t="str">
            <v>UN</v>
          </cell>
          <cell r="D2095">
            <v>18934.71</v>
          </cell>
          <cell r="E2095">
            <v>51.37</v>
          </cell>
          <cell r="F2095">
            <v>18986.080000000002</v>
          </cell>
          <cell r="G2095">
            <v>9</v>
          </cell>
        </row>
        <row r="2096">
          <cell r="A2096" t="str">
            <v>37.20.193</v>
          </cell>
          <cell r="B2096" t="str">
            <v>Inversor de frequência para variação de velocidade em motores, potência de 50 cv</v>
          </cell>
          <cell r="C2096" t="str">
            <v>UN</v>
          </cell>
          <cell r="D2096">
            <v>33127.589999999997</v>
          </cell>
          <cell r="E2096">
            <v>51.37</v>
          </cell>
          <cell r="F2096">
            <v>33178.959999999999</v>
          </cell>
          <cell r="G2096">
            <v>9</v>
          </cell>
        </row>
        <row r="2097">
          <cell r="A2097" t="str">
            <v>37.20.210</v>
          </cell>
          <cell r="B2097" t="str">
            <v>Punho de manobra com articulador de acionamento</v>
          </cell>
          <cell r="C2097" t="str">
            <v>UN</v>
          </cell>
          <cell r="D2097">
            <v>584.02</v>
          </cell>
          <cell r="E2097">
            <v>22.83</v>
          </cell>
          <cell r="F2097">
            <v>606.85</v>
          </cell>
          <cell r="G2097">
            <v>9</v>
          </cell>
        </row>
        <row r="2098">
          <cell r="A2098" t="str">
            <v>37.21</v>
          </cell>
          <cell r="B2098" t="str">
            <v>Capacitor de potencia</v>
          </cell>
          <cell r="G2098">
            <v>9</v>
          </cell>
        </row>
        <row r="2099">
          <cell r="A2099" t="str">
            <v>37.21.010</v>
          </cell>
          <cell r="B2099" t="str">
            <v>Capacitor de potência trifásico de 10 kVAr, 220 V/60 Hz, para correção de fator de potência</v>
          </cell>
          <cell r="C2099" t="str">
            <v>UN</v>
          </cell>
          <cell r="D2099">
            <v>1015.95</v>
          </cell>
          <cell r="E2099">
            <v>22.83</v>
          </cell>
          <cell r="F2099">
            <v>1038.78</v>
          </cell>
          <cell r="G2099">
            <v>9</v>
          </cell>
        </row>
        <row r="2100">
          <cell r="A2100" t="str">
            <v>37.22</v>
          </cell>
          <cell r="B2100" t="str">
            <v>Transformador de comando</v>
          </cell>
          <cell r="G2100">
            <v>5</v>
          </cell>
        </row>
        <row r="2101">
          <cell r="A2101" t="str">
            <v>37.22.010</v>
          </cell>
          <cell r="B2101" t="str">
            <v>Transformador monofásico de comando de 200 VA, a seco</v>
          </cell>
          <cell r="C2101" t="str">
            <v>UN</v>
          </cell>
          <cell r="D2101">
            <v>689.86</v>
          </cell>
          <cell r="E2101">
            <v>69.09</v>
          </cell>
          <cell r="F2101">
            <v>758.95</v>
          </cell>
          <cell r="G2101">
            <v>9</v>
          </cell>
        </row>
        <row r="2102">
          <cell r="A2102" t="str">
            <v>37.24</v>
          </cell>
          <cell r="B2102" t="str">
            <v>Supressor de surto</v>
          </cell>
          <cell r="G2102">
            <v>5</v>
          </cell>
        </row>
        <row r="2103">
          <cell r="A2103" t="str">
            <v>37.24.031</v>
          </cell>
          <cell r="B2103" t="str">
            <v>Supressor de surto monofásico, corrente nominal 4 a 11 kA, Imax. de surto 12 até 15 kA</v>
          </cell>
          <cell r="C2103" t="str">
            <v>UN</v>
          </cell>
          <cell r="D2103">
            <v>42.02</v>
          </cell>
          <cell r="E2103">
            <v>25.88</v>
          </cell>
          <cell r="F2103">
            <v>67.900000000000006</v>
          </cell>
          <cell r="G2103">
            <v>9</v>
          </cell>
        </row>
        <row r="2104">
          <cell r="A2104" t="str">
            <v>37.24.032</v>
          </cell>
          <cell r="B2104" t="str">
            <v>Supressor de surto monofásico, corrente nominal 20 kA, Imax. de surto 50 até 80 kA</v>
          </cell>
          <cell r="C2104" t="str">
            <v>UN</v>
          </cell>
          <cell r="D2104">
            <v>138.6</v>
          </cell>
          <cell r="E2104">
            <v>25.88</v>
          </cell>
          <cell r="F2104">
            <v>164.48</v>
          </cell>
          <cell r="G2104">
            <v>5</v>
          </cell>
        </row>
        <row r="2105">
          <cell r="A2105" t="str">
            <v>37.24.042</v>
          </cell>
          <cell r="B2105" t="str">
            <v>Dispositivo de proteção contra surto, 1 polo, suportabilidade &lt;= 4 kV, Un até 240V/415V, Iimp = 60 kA, curva de ensaio 10/350µs - classe 1</v>
          </cell>
          <cell r="C2105" t="str">
            <v>UN</v>
          </cell>
          <cell r="D2105">
            <v>662.92</v>
          </cell>
          <cell r="E2105">
            <v>28.72</v>
          </cell>
          <cell r="F2105">
            <v>691.64</v>
          </cell>
          <cell r="G2105">
            <v>9</v>
          </cell>
        </row>
        <row r="2106">
          <cell r="A2106" t="str">
            <v>37.24.043</v>
          </cell>
          <cell r="B2106" t="str">
            <v>Dispositivo de proteção contra surto, 4 polos, 3F+N, Un até 240/415V, Iimp= 75 kA (25 kA por fase), curva de ensaio 10/350 µs - classe 1</v>
          </cell>
          <cell r="C2106" t="str">
            <v>UN</v>
          </cell>
          <cell r="D2106">
            <v>7937.74</v>
          </cell>
          <cell r="E2106">
            <v>28.72</v>
          </cell>
          <cell r="F2106">
            <v>7966.46</v>
          </cell>
          <cell r="G2106">
            <v>9</v>
          </cell>
        </row>
        <row r="2107">
          <cell r="A2107" t="str">
            <v>37.24.044</v>
          </cell>
          <cell r="B2107" t="str">
            <v>Dispositivo de proteção contra surto, 4 polos, suportabilidade &lt;= 2,5 kV, 3F+N, Un até 240/415V, curva de ensaio 8/20µs, In=20kA/40kA - classe 2</v>
          </cell>
          <cell r="C2107" t="str">
            <v>UN</v>
          </cell>
          <cell r="D2107">
            <v>2825.67</v>
          </cell>
          <cell r="E2107">
            <v>28.72</v>
          </cell>
          <cell r="F2107">
            <v>2854.39</v>
          </cell>
          <cell r="G2107">
            <v>9</v>
          </cell>
        </row>
        <row r="2108">
          <cell r="A2108" t="str">
            <v>37.24.045</v>
          </cell>
          <cell r="B2108" t="str">
            <v>Dispositivo de proteção contra surto, 1 polo, monobloco, suportabilidade &lt;=1,5kV, F+N / F+F, Un até 230/264V, curva de ensaio 8/20µs - classe 3</v>
          </cell>
          <cell r="C2108" t="str">
            <v>UN</v>
          </cell>
          <cell r="D2108">
            <v>885.01</v>
          </cell>
          <cell r="E2108">
            <v>28.72</v>
          </cell>
          <cell r="F2108">
            <v>913.73</v>
          </cell>
          <cell r="G2108">
            <v>9</v>
          </cell>
        </row>
        <row r="2109">
          <cell r="A2109" t="str">
            <v>37.25</v>
          </cell>
          <cell r="B2109" t="str">
            <v>Disjuntores.</v>
          </cell>
          <cell r="G2109">
            <v>9</v>
          </cell>
        </row>
        <row r="2110">
          <cell r="A2110" t="str">
            <v>37.25.090</v>
          </cell>
          <cell r="B2110" t="str">
            <v>Disjuntor em caixa moldada tripolar, térmico e magnético fixos, tensão de isolamento 480/690V, de 10A a 60A</v>
          </cell>
          <cell r="C2110" t="str">
            <v>UN</v>
          </cell>
          <cell r="D2110">
            <v>525.88</v>
          </cell>
          <cell r="E2110">
            <v>75.19</v>
          </cell>
          <cell r="F2110">
            <v>601.07000000000005</v>
          </cell>
          <cell r="G2110">
            <v>9</v>
          </cell>
        </row>
        <row r="2111">
          <cell r="A2111" t="str">
            <v>37.25.100</v>
          </cell>
          <cell r="B2111" t="str">
            <v>Disjuntor em caixa moldada tripolar, térmico e magnético fixos, tensão de isolamento 480/690V, de 70A até 150A</v>
          </cell>
          <cell r="C2111" t="str">
            <v>UN</v>
          </cell>
          <cell r="D2111">
            <v>424.72</v>
          </cell>
          <cell r="E2111">
            <v>75.19</v>
          </cell>
          <cell r="F2111">
            <v>499.91</v>
          </cell>
          <cell r="G2111">
            <v>5</v>
          </cell>
        </row>
        <row r="2112">
          <cell r="A2112" t="str">
            <v>37.25.110</v>
          </cell>
          <cell r="B2112" t="str">
            <v>Disjuntor em caixa moldada tripolar, térmico e magnético fixos, tensão de isolamento 415/690V, de 175A a 250A</v>
          </cell>
          <cell r="C2112" t="str">
            <v>UN</v>
          </cell>
          <cell r="D2112">
            <v>446.43</v>
          </cell>
          <cell r="E2112">
            <v>75.19</v>
          </cell>
          <cell r="F2112">
            <v>521.62</v>
          </cell>
          <cell r="G2112">
            <v>9</v>
          </cell>
        </row>
        <row r="2113">
          <cell r="A2113" t="str">
            <v>37.25.200</v>
          </cell>
          <cell r="B2113" t="str">
            <v>Disjuntor em caixa moldada bipolar, térmico e magnético fixos - 480 V, de 10 A a 50 A para 120/240 Vca - 25 KA e para 380/440 Vca - 18 KA</v>
          </cell>
          <cell r="C2113" t="str">
            <v>UN</v>
          </cell>
          <cell r="D2113">
            <v>436.16</v>
          </cell>
          <cell r="E2113">
            <v>75.19</v>
          </cell>
          <cell r="F2113">
            <v>511.35</v>
          </cell>
          <cell r="G2113">
            <v>9</v>
          </cell>
        </row>
        <row r="2114">
          <cell r="A2114" t="str">
            <v>37.25.210</v>
          </cell>
          <cell r="B2114" t="str">
            <v>Disjuntor em caixa moldada bipolar, térmico e magnético fixos - 600 V, de 150 A para 120/240 Vca - 25 KA e para 380/440 Vca - 18 KA</v>
          </cell>
          <cell r="C2114" t="str">
            <v>UN</v>
          </cell>
          <cell r="D2114">
            <v>668.34</v>
          </cell>
          <cell r="E2114">
            <v>75.19</v>
          </cell>
          <cell r="F2114">
            <v>743.53</v>
          </cell>
          <cell r="G2114">
            <v>9</v>
          </cell>
        </row>
        <row r="2115">
          <cell r="A2115" t="str">
            <v>37.25.215</v>
          </cell>
          <cell r="B2115" t="str">
            <v>Disjuntor fixo a vácuo de 15 a 17,5 kV, equipado com motorização de fechamento, com relê de proteção</v>
          </cell>
          <cell r="C2115" t="str">
            <v>CJ</v>
          </cell>
          <cell r="D2115">
            <v>49710.59</v>
          </cell>
          <cell r="E2115">
            <v>104.73</v>
          </cell>
          <cell r="F2115">
            <v>49815.32</v>
          </cell>
          <cell r="G2115">
            <v>9</v>
          </cell>
        </row>
        <row r="2116">
          <cell r="A2116" t="str">
            <v>38</v>
          </cell>
          <cell r="B2116" t="str">
            <v>TUBULACAO E CONDUTOR PARA ENERGIA ELETRICA E TELEFONIA BASICA</v>
          </cell>
          <cell r="G2116">
            <v>9</v>
          </cell>
        </row>
        <row r="2117">
          <cell r="A2117" t="str">
            <v>38.01</v>
          </cell>
          <cell r="B2117" t="str">
            <v>Eletroduto em PVC rigido roscavel</v>
          </cell>
          <cell r="G2117">
            <v>9</v>
          </cell>
        </row>
        <row r="2118">
          <cell r="A2118" t="str">
            <v>38.01.040</v>
          </cell>
          <cell r="B2118" t="str">
            <v>Eletroduto de PVC rígido roscável de 3/4´ - com acessórios</v>
          </cell>
          <cell r="C2118" t="str">
            <v>M</v>
          </cell>
          <cell r="D2118">
            <v>6.72</v>
          </cell>
          <cell r="E2118">
            <v>22.83</v>
          </cell>
          <cell r="F2118">
            <v>29.55</v>
          </cell>
          <cell r="G2118">
            <v>2</v>
          </cell>
        </row>
        <row r="2119">
          <cell r="A2119" t="str">
            <v>38.01.060</v>
          </cell>
          <cell r="B2119" t="str">
            <v>Eletroduto de PVC rígido roscável de 1´ - com acessórios</v>
          </cell>
          <cell r="C2119" t="str">
            <v>M</v>
          </cell>
          <cell r="D2119">
            <v>9.15</v>
          </cell>
          <cell r="E2119">
            <v>27.39</v>
          </cell>
          <cell r="F2119">
            <v>36.54</v>
          </cell>
          <cell r="G2119">
            <v>5</v>
          </cell>
        </row>
        <row r="2120">
          <cell r="A2120" t="str">
            <v>38.01.080</v>
          </cell>
          <cell r="B2120" t="str">
            <v>Eletroduto de PVC rígido roscável de 1 1/4´ - com acessórios</v>
          </cell>
          <cell r="C2120" t="str">
            <v>M</v>
          </cell>
          <cell r="D2120">
            <v>13.88</v>
          </cell>
          <cell r="E2120">
            <v>31.96</v>
          </cell>
          <cell r="F2120">
            <v>45.84</v>
          </cell>
          <cell r="G2120">
            <v>9</v>
          </cell>
        </row>
        <row r="2121">
          <cell r="A2121" t="str">
            <v>38.01.100</v>
          </cell>
          <cell r="B2121" t="str">
            <v>Eletroduto de PVC rígido roscável de 1 1/2´ - com acessórios</v>
          </cell>
          <cell r="C2121" t="str">
            <v>M</v>
          </cell>
          <cell r="D2121">
            <v>14.8</v>
          </cell>
          <cell r="E2121">
            <v>36.520000000000003</v>
          </cell>
          <cell r="F2121">
            <v>51.32</v>
          </cell>
          <cell r="G2121">
            <v>9</v>
          </cell>
        </row>
        <row r="2122">
          <cell r="A2122" t="str">
            <v>38.01.120</v>
          </cell>
          <cell r="B2122" t="str">
            <v>Eletroduto de PVC rígido roscável de 2´ - com acessórios</v>
          </cell>
          <cell r="C2122" t="str">
            <v>M</v>
          </cell>
          <cell r="D2122">
            <v>19.22</v>
          </cell>
          <cell r="E2122">
            <v>41.08</v>
          </cell>
          <cell r="F2122">
            <v>60.3</v>
          </cell>
          <cell r="G2122">
            <v>9</v>
          </cell>
        </row>
        <row r="2123">
          <cell r="A2123" t="str">
            <v>38.01.140</v>
          </cell>
          <cell r="B2123" t="str">
            <v>Eletroduto de PVC rígido roscável de 2 1/2´ - com acessórios</v>
          </cell>
          <cell r="C2123" t="str">
            <v>M</v>
          </cell>
          <cell r="D2123">
            <v>33.24</v>
          </cell>
          <cell r="E2123">
            <v>45.65</v>
          </cell>
          <cell r="F2123">
            <v>78.89</v>
          </cell>
          <cell r="G2123">
            <v>9</v>
          </cell>
        </row>
        <row r="2124">
          <cell r="A2124" t="str">
            <v>38.01.160</v>
          </cell>
          <cell r="B2124" t="str">
            <v>Eletroduto de PVC rígido roscável de 3´ - com acessórios</v>
          </cell>
          <cell r="C2124" t="str">
            <v>M</v>
          </cell>
          <cell r="D2124">
            <v>42.75</v>
          </cell>
          <cell r="E2124">
            <v>50.22</v>
          </cell>
          <cell r="F2124">
            <v>92.97</v>
          </cell>
          <cell r="G2124">
            <v>9</v>
          </cell>
        </row>
        <row r="2125">
          <cell r="A2125" t="str">
            <v>38.01.180</v>
          </cell>
          <cell r="B2125" t="str">
            <v>Eletroduto de PVC rígido roscável de 4´ - com acessórios</v>
          </cell>
          <cell r="C2125" t="str">
            <v>M</v>
          </cell>
          <cell r="D2125">
            <v>65</v>
          </cell>
          <cell r="E2125">
            <v>59.34</v>
          </cell>
          <cell r="F2125">
            <v>124.34</v>
          </cell>
          <cell r="G2125">
            <v>9</v>
          </cell>
        </row>
        <row r="2126">
          <cell r="A2126" t="str">
            <v>38.04</v>
          </cell>
          <cell r="B2126" t="str">
            <v>Eletroduto rígido em aço carbono galvanizado com acessórios - NBR 13057</v>
          </cell>
          <cell r="G2126">
            <v>9</v>
          </cell>
        </row>
        <row r="2127">
          <cell r="A2127" t="str">
            <v>38.04.040</v>
          </cell>
          <cell r="B2127" t="str">
            <v>Eletroduto galvanizado conforme NBR13057 -  3/4´ com acessórios</v>
          </cell>
          <cell r="C2127" t="str">
            <v>M</v>
          </cell>
          <cell r="D2127">
            <v>14.29</v>
          </cell>
          <cell r="E2127">
            <v>27.39</v>
          </cell>
          <cell r="F2127">
            <v>41.68</v>
          </cell>
          <cell r="G2127">
            <v>9</v>
          </cell>
        </row>
        <row r="2128">
          <cell r="A2128" t="str">
            <v>38.04.060</v>
          </cell>
          <cell r="B2128" t="str">
            <v>Eletroduto galvanizado conforme NBR13057 -  1´ com acessórios</v>
          </cell>
          <cell r="C2128" t="str">
            <v>M</v>
          </cell>
          <cell r="D2128">
            <v>18.5</v>
          </cell>
          <cell r="E2128">
            <v>31.96</v>
          </cell>
          <cell r="F2128">
            <v>50.46</v>
          </cell>
          <cell r="G2128">
            <v>5</v>
          </cell>
        </row>
        <row r="2129">
          <cell r="A2129" t="str">
            <v>38.04.080</v>
          </cell>
          <cell r="B2129" t="str">
            <v>Eletroduto galvanizado conforme NBR13057 -  1 1/4´ com acessórios</v>
          </cell>
          <cell r="C2129" t="str">
            <v>M</v>
          </cell>
          <cell r="D2129">
            <v>37.14</v>
          </cell>
          <cell r="E2129">
            <v>36.520000000000003</v>
          </cell>
          <cell r="F2129">
            <v>73.66</v>
          </cell>
          <cell r="G2129">
            <v>9</v>
          </cell>
        </row>
        <row r="2130">
          <cell r="A2130" t="str">
            <v>38.04.100</v>
          </cell>
          <cell r="B2130" t="str">
            <v>Eletroduto galvanizado conforme NBR13057 -  1 1/2´ com acessórios</v>
          </cell>
          <cell r="C2130" t="str">
            <v>M</v>
          </cell>
          <cell r="D2130">
            <v>37.090000000000003</v>
          </cell>
          <cell r="E2130">
            <v>41.08</v>
          </cell>
          <cell r="F2130">
            <v>78.17</v>
          </cell>
          <cell r="G2130">
            <v>9</v>
          </cell>
        </row>
        <row r="2131">
          <cell r="A2131" t="str">
            <v>38.04.120</v>
          </cell>
          <cell r="B2131" t="str">
            <v>Eletroduto galvanizado conforme NBR13057 -  2´ com acessórios</v>
          </cell>
          <cell r="C2131" t="str">
            <v>M</v>
          </cell>
          <cell r="D2131">
            <v>46.95</v>
          </cell>
          <cell r="E2131">
            <v>45.65</v>
          </cell>
          <cell r="F2131">
            <v>92.6</v>
          </cell>
          <cell r="G2131">
            <v>9</v>
          </cell>
        </row>
        <row r="2132">
          <cell r="A2132" t="str">
            <v>38.04.140</v>
          </cell>
          <cell r="B2132" t="str">
            <v>Eletroduto galvanizado conforme NBR13057 -  2 1/2´ com acessórios</v>
          </cell>
          <cell r="C2132" t="str">
            <v>M</v>
          </cell>
          <cell r="D2132">
            <v>64.739999999999995</v>
          </cell>
          <cell r="E2132">
            <v>54.78</v>
          </cell>
          <cell r="F2132">
            <v>119.52</v>
          </cell>
          <cell r="G2132">
            <v>9</v>
          </cell>
        </row>
        <row r="2133">
          <cell r="A2133" t="str">
            <v>38.04.160</v>
          </cell>
          <cell r="B2133" t="str">
            <v>Eletroduto galvanizado conforme NBR13057 -  3´ com acessórios</v>
          </cell>
          <cell r="C2133" t="str">
            <v>M</v>
          </cell>
          <cell r="D2133">
            <v>78.42</v>
          </cell>
          <cell r="E2133">
            <v>68.48</v>
          </cell>
          <cell r="F2133">
            <v>146.9</v>
          </cell>
          <cell r="G2133">
            <v>9</v>
          </cell>
        </row>
        <row r="2134">
          <cell r="A2134" t="str">
            <v>38.04.180</v>
          </cell>
          <cell r="B2134" t="str">
            <v>Eletroduto galvanizado conforme NBR13057 -  4´ com acessórios</v>
          </cell>
          <cell r="C2134" t="str">
            <v>M</v>
          </cell>
          <cell r="D2134">
            <v>114.62</v>
          </cell>
          <cell r="E2134">
            <v>82.17</v>
          </cell>
          <cell r="F2134">
            <v>196.79</v>
          </cell>
          <cell r="G2134">
            <v>9</v>
          </cell>
        </row>
        <row r="2135">
          <cell r="A2135" t="str">
            <v>38.05</v>
          </cell>
          <cell r="B2135" t="str">
            <v>Eletroduto rígido em aço carbono galvanizado com acessórios - NBR 6323</v>
          </cell>
          <cell r="G2135">
            <v>9</v>
          </cell>
        </row>
        <row r="2136">
          <cell r="A2136" t="str">
            <v>38.05.040</v>
          </cell>
          <cell r="B2136" t="str">
            <v>Eletroduto galvanizado a quente conforme NBR6323 - 3/4´ - com acessórios</v>
          </cell>
          <cell r="C2136" t="str">
            <v>M</v>
          </cell>
          <cell r="D2136">
            <v>19.73</v>
          </cell>
          <cell r="E2136">
            <v>27.39</v>
          </cell>
          <cell r="F2136">
            <v>47.12</v>
          </cell>
          <cell r="G2136">
            <v>9</v>
          </cell>
        </row>
        <row r="2137">
          <cell r="A2137" t="str">
            <v>38.05.060</v>
          </cell>
          <cell r="B2137" t="str">
            <v>Eletroduto galvanizado a quente conforme NBR6323 - 1´ - com acessórios</v>
          </cell>
          <cell r="C2137" t="str">
            <v>M</v>
          </cell>
          <cell r="D2137">
            <v>25.01</v>
          </cell>
          <cell r="E2137">
            <v>31.96</v>
          </cell>
          <cell r="F2137">
            <v>56.97</v>
          </cell>
          <cell r="G2137">
            <v>5</v>
          </cell>
        </row>
        <row r="2138">
          <cell r="A2138" t="str">
            <v>38.05.090</v>
          </cell>
          <cell r="B2138" t="str">
            <v>Eletroduto galvanizado a quente conforme NBR6323 - 1 1/4´ com acessórios</v>
          </cell>
          <cell r="C2138" t="str">
            <v>M</v>
          </cell>
          <cell r="D2138">
            <v>37.29</v>
          </cell>
          <cell r="E2138">
            <v>36.520000000000003</v>
          </cell>
          <cell r="F2138">
            <v>73.81</v>
          </cell>
          <cell r="G2138">
            <v>9</v>
          </cell>
        </row>
        <row r="2139">
          <cell r="A2139" t="str">
            <v>38.05.100</v>
          </cell>
          <cell r="B2139" t="str">
            <v>Eletroduto galvanizado a quente conforme NBR6323 - 1 1/2´ com acessórios</v>
          </cell>
          <cell r="C2139" t="str">
            <v>M</v>
          </cell>
          <cell r="D2139">
            <v>43.22</v>
          </cell>
          <cell r="E2139">
            <v>41.08</v>
          </cell>
          <cell r="F2139">
            <v>84.3</v>
          </cell>
          <cell r="G2139">
            <v>9</v>
          </cell>
        </row>
        <row r="2140">
          <cell r="A2140" t="str">
            <v>38.05.120</v>
          </cell>
          <cell r="B2140" t="str">
            <v>Eletroduto galvanizado a quente conforme NBR6323 - 2´ com acessórios</v>
          </cell>
          <cell r="C2140" t="str">
            <v>M</v>
          </cell>
          <cell r="D2140">
            <v>55.44</v>
          </cell>
          <cell r="E2140">
            <v>45.65</v>
          </cell>
          <cell r="F2140">
            <v>101.09</v>
          </cell>
          <cell r="G2140">
            <v>9</v>
          </cell>
        </row>
        <row r="2141">
          <cell r="A2141" t="str">
            <v>38.05.140</v>
          </cell>
          <cell r="B2141" t="str">
            <v>Eletroduto galvanizado a quente conforme NBR6323 - 2 1/2´ com acessórios</v>
          </cell>
          <cell r="C2141" t="str">
            <v>M</v>
          </cell>
          <cell r="D2141">
            <v>87.53</v>
          </cell>
          <cell r="E2141">
            <v>54.78</v>
          </cell>
          <cell r="F2141">
            <v>142.31</v>
          </cell>
          <cell r="G2141">
            <v>9</v>
          </cell>
        </row>
        <row r="2142">
          <cell r="A2142" t="str">
            <v>38.05.160</v>
          </cell>
          <cell r="B2142" t="str">
            <v>Eletroduto galvanizado a quente conforme NBR6323 - 3´ com acessórios</v>
          </cell>
          <cell r="C2142" t="str">
            <v>M</v>
          </cell>
          <cell r="D2142">
            <v>94.54</v>
          </cell>
          <cell r="E2142">
            <v>68.48</v>
          </cell>
          <cell r="F2142">
            <v>163.02000000000001</v>
          </cell>
          <cell r="G2142">
            <v>9</v>
          </cell>
        </row>
        <row r="2143">
          <cell r="A2143" t="str">
            <v>38.05.180</v>
          </cell>
          <cell r="B2143" t="str">
            <v>Eletroduto galvanizado a quente conforme NBR6323 - 4´ com acessórios</v>
          </cell>
          <cell r="C2143" t="str">
            <v>M</v>
          </cell>
          <cell r="D2143">
            <v>122.5</v>
          </cell>
          <cell r="E2143">
            <v>82.17</v>
          </cell>
          <cell r="F2143">
            <v>204.67</v>
          </cell>
          <cell r="G2143">
            <v>9</v>
          </cell>
        </row>
        <row r="2144">
          <cell r="A2144" t="str">
            <v>38.06</v>
          </cell>
          <cell r="B2144" t="str">
            <v>Eletroduto rígido em aço carbono galvanizado por imersão a quente com acessórios – NBR 5598</v>
          </cell>
          <cell r="G2144">
            <v>9</v>
          </cell>
        </row>
        <row r="2145">
          <cell r="A2145" t="str">
            <v>38.06.020</v>
          </cell>
          <cell r="B2145" t="str">
            <v>Eletroduto galvanizado a quente conforme NBR5598 - 1/2´ com acessórios</v>
          </cell>
          <cell r="C2145" t="str">
            <v>M</v>
          </cell>
          <cell r="D2145">
            <v>18.45</v>
          </cell>
          <cell r="E2145">
            <v>22.83</v>
          </cell>
          <cell r="F2145">
            <v>41.28</v>
          </cell>
          <cell r="G2145">
            <v>9</v>
          </cell>
        </row>
        <row r="2146">
          <cell r="A2146" t="str">
            <v>38.06.040</v>
          </cell>
          <cell r="B2146" t="str">
            <v>Eletroduto galvanizado a quente conforme NBR5598 - 3/4´ com acessórios</v>
          </cell>
          <cell r="C2146" t="str">
            <v>M</v>
          </cell>
          <cell r="D2146">
            <v>24.39</v>
          </cell>
          <cell r="E2146">
            <v>27.39</v>
          </cell>
          <cell r="F2146">
            <v>51.78</v>
          </cell>
          <cell r="G2146">
            <v>5</v>
          </cell>
        </row>
        <row r="2147">
          <cell r="A2147" t="str">
            <v>38.06.060</v>
          </cell>
          <cell r="B2147" t="str">
            <v>Eletroduto galvanizado a quente conforme NBR5598 - 1´ com acessórios</v>
          </cell>
          <cell r="C2147" t="str">
            <v>M</v>
          </cell>
          <cell r="D2147">
            <v>32.869999999999997</v>
          </cell>
          <cell r="E2147">
            <v>31.96</v>
          </cell>
          <cell r="F2147">
            <v>64.83</v>
          </cell>
          <cell r="G2147">
            <v>9</v>
          </cell>
        </row>
        <row r="2148">
          <cell r="A2148" t="str">
            <v>38.06.080</v>
          </cell>
          <cell r="B2148" t="str">
            <v>Eletroduto galvanizado a quente conforme NBR5598 - 1 1/4´ com acessórios</v>
          </cell>
          <cell r="C2148" t="str">
            <v>M</v>
          </cell>
          <cell r="D2148">
            <v>42.61</v>
          </cell>
          <cell r="E2148">
            <v>36.520000000000003</v>
          </cell>
          <cell r="F2148">
            <v>79.13</v>
          </cell>
          <cell r="G2148">
            <v>9</v>
          </cell>
        </row>
        <row r="2149">
          <cell r="A2149" t="str">
            <v>38.06.100</v>
          </cell>
          <cell r="B2149" t="str">
            <v>Eletroduto galvanizado a quente conforme NBR5598 - 1 1/2´ com acessórios</v>
          </cell>
          <cell r="C2149" t="str">
            <v>M</v>
          </cell>
          <cell r="D2149">
            <v>54.45</v>
          </cell>
          <cell r="E2149">
            <v>41.08</v>
          </cell>
          <cell r="F2149">
            <v>95.53</v>
          </cell>
          <cell r="G2149">
            <v>9</v>
          </cell>
        </row>
        <row r="2150">
          <cell r="A2150" t="str">
            <v>38.06.120</v>
          </cell>
          <cell r="B2150" t="str">
            <v>Eletroduto galvanizado a quente conforme NBR5598 - 2´ com acessórios</v>
          </cell>
          <cell r="C2150" t="str">
            <v>M</v>
          </cell>
          <cell r="D2150">
            <v>66.989999999999995</v>
          </cell>
          <cell r="E2150">
            <v>45.65</v>
          </cell>
          <cell r="F2150">
            <v>112.64</v>
          </cell>
          <cell r="G2150">
            <v>9</v>
          </cell>
        </row>
        <row r="2151">
          <cell r="A2151" t="str">
            <v>38.06.140</v>
          </cell>
          <cell r="B2151" t="str">
            <v>Eletroduto galvanizado a quente conforme NBR5598 - 2 1/2´ com acessórios</v>
          </cell>
          <cell r="C2151" t="str">
            <v>M</v>
          </cell>
          <cell r="D2151">
            <v>98.21</v>
          </cell>
          <cell r="E2151">
            <v>54.78</v>
          </cell>
          <cell r="F2151">
            <v>152.99</v>
          </cell>
          <cell r="G2151">
            <v>9</v>
          </cell>
        </row>
        <row r="2152">
          <cell r="A2152" t="str">
            <v>38.06.160</v>
          </cell>
          <cell r="B2152" t="str">
            <v>Eletroduto galvanizado a quente conforme NBR5598 - 3´ com acessórios</v>
          </cell>
          <cell r="C2152" t="str">
            <v>M</v>
          </cell>
          <cell r="D2152">
            <v>120.88</v>
          </cell>
          <cell r="E2152">
            <v>68.48</v>
          </cell>
          <cell r="F2152">
            <v>189.36</v>
          </cell>
          <cell r="G2152">
            <v>9</v>
          </cell>
        </row>
        <row r="2153">
          <cell r="A2153" t="str">
            <v>38.06.180</v>
          </cell>
          <cell r="B2153" t="str">
            <v>Eletroduto galvanizado a quente conforme NBR5598 - 4´ com acessórios</v>
          </cell>
          <cell r="C2153" t="str">
            <v>M</v>
          </cell>
          <cell r="D2153">
            <v>177.32</v>
          </cell>
          <cell r="E2153">
            <v>82.17</v>
          </cell>
          <cell r="F2153">
            <v>259.49</v>
          </cell>
          <cell r="G2153">
            <v>9</v>
          </cell>
        </row>
        <row r="2154">
          <cell r="A2154" t="str">
            <v>38.07</v>
          </cell>
          <cell r="B2154" t="str">
            <v>Canaleta, perfilado e acessorios</v>
          </cell>
          <cell r="G2154">
            <v>9</v>
          </cell>
        </row>
        <row r="2155">
          <cell r="A2155" t="str">
            <v>38.07.030</v>
          </cell>
          <cell r="B2155" t="str">
            <v>Grampo tipo ´C´ diâmetro 3/8`, com balancim tamanho grande</v>
          </cell>
          <cell r="C2155" t="str">
            <v>CJ</v>
          </cell>
          <cell r="D2155">
            <v>7.93</v>
          </cell>
          <cell r="E2155">
            <v>11.41</v>
          </cell>
          <cell r="F2155">
            <v>19.34</v>
          </cell>
          <cell r="G2155">
            <v>9</v>
          </cell>
        </row>
        <row r="2156">
          <cell r="A2156" t="str">
            <v>38.07.050</v>
          </cell>
          <cell r="B2156" t="str">
            <v>Tampa de pressão para perfilado de 38 x 38 mm</v>
          </cell>
          <cell r="C2156" t="str">
            <v>M</v>
          </cell>
          <cell r="D2156">
            <v>6</v>
          </cell>
          <cell r="E2156">
            <v>2.2799999999999998</v>
          </cell>
          <cell r="F2156">
            <v>8.2799999999999994</v>
          </cell>
          <cell r="G2156">
            <v>5</v>
          </cell>
        </row>
        <row r="2157">
          <cell r="A2157" t="str">
            <v>38.07.120</v>
          </cell>
          <cell r="B2157" t="str">
            <v>Saída final, diâmetro de 3/4´</v>
          </cell>
          <cell r="C2157" t="str">
            <v>UN</v>
          </cell>
          <cell r="D2157">
            <v>0.66</v>
          </cell>
          <cell r="E2157">
            <v>6.85</v>
          </cell>
          <cell r="F2157">
            <v>7.51</v>
          </cell>
          <cell r="G2157">
            <v>9</v>
          </cell>
        </row>
        <row r="2158">
          <cell r="A2158" t="str">
            <v>38.07.130</v>
          </cell>
          <cell r="B2158" t="str">
            <v>Saída lateral simples, diâmetro de 3/4´</v>
          </cell>
          <cell r="C2158" t="str">
            <v>UN</v>
          </cell>
          <cell r="D2158">
            <v>2.08</v>
          </cell>
          <cell r="E2158">
            <v>8.2100000000000009</v>
          </cell>
          <cell r="F2158">
            <v>10.29</v>
          </cell>
          <cell r="G2158">
            <v>9</v>
          </cell>
        </row>
        <row r="2159">
          <cell r="A2159" t="str">
            <v>38.07.134</v>
          </cell>
          <cell r="B2159" t="str">
            <v>Saída lateral simples, diâmetro de 1´</v>
          </cell>
          <cell r="C2159" t="str">
            <v>UN</v>
          </cell>
          <cell r="D2159">
            <v>2.4</v>
          </cell>
          <cell r="E2159">
            <v>8.2100000000000009</v>
          </cell>
          <cell r="F2159">
            <v>10.61</v>
          </cell>
          <cell r="G2159">
            <v>9</v>
          </cell>
        </row>
        <row r="2160">
          <cell r="A2160" t="str">
            <v>38.07.140</v>
          </cell>
          <cell r="B2160" t="str">
            <v>Saída superior, diâmetro de 3/4´</v>
          </cell>
          <cell r="C2160" t="str">
            <v>UN</v>
          </cell>
          <cell r="D2160">
            <v>2.34</v>
          </cell>
          <cell r="E2160">
            <v>6.85</v>
          </cell>
          <cell r="F2160">
            <v>9.19</v>
          </cell>
          <cell r="G2160">
            <v>9</v>
          </cell>
        </row>
        <row r="2161">
          <cell r="A2161" t="str">
            <v>38.07.172</v>
          </cell>
          <cell r="B2161" t="str">
            <v>Canaleta em PVC de 20 x 12 mm, inclusive acessórios</v>
          </cell>
          <cell r="C2161" t="str">
            <v>M</v>
          </cell>
          <cell r="D2161">
            <v>6.7</v>
          </cell>
          <cell r="E2161">
            <v>13.69</v>
          </cell>
          <cell r="F2161">
            <v>20.39</v>
          </cell>
          <cell r="G2161">
            <v>9</v>
          </cell>
        </row>
        <row r="2162">
          <cell r="A2162" t="str">
            <v>38.07.200</v>
          </cell>
          <cell r="B2162" t="str">
            <v>Vergalhão com rosca, porca e arruela de diâmetro 3/8´ (tirante)</v>
          </cell>
          <cell r="C2162" t="str">
            <v>M</v>
          </cell>
          <cell r="D2162">
            <v>9.65</v>
          </cell>
          <cell r="E2162">
            <v>6.42</v>
          </cell>
          <cell r="F2162">
            <v>16.07</v>
          </cell>
          <cell r="G2162">
            <v>9</v>
          </cell>
        </row>
        <row r="2163">
          <cell r="A2163" t="str">
            <v>38.07.210</v>
          </cell>
          <cell r="B2163" t="str">
            <v>Vergalhão com rosca, porca e arruela de diâmetro 1/4´ (tirante)</v>
          </cell>
          <cell r="C2163" t="str">
            <v>M</v>
          </cell>
          <cell r="D2163">
            <v>4.55</v>
          </cell>
          <cell r="E2163">
            <v>6.42</v>
          </cell>
          <cell r="F2163">
            <v>10.97</v>
          </cell>
          <cell r="G2163">
            <v>9</v>
          </cell>
        </row>
        <row r="2164">
          <cell r="A2164" t="str">
            <v>38.07.216</v>
          </cell>
          <cell r="B2164" t="str">
            <v>Vergalhão com rosca, porca e arruela de diâmetro 5/16´ (tirante)</v>
          </cell>
          <cell r="C2164" t="str">
            <v>M</v>
          </cell>
          <cell r="D2164">
            <v>7.68</v>
          </cell>
          <cell r="E2164">
            <v>6.42</v>
          </cell>
          <cell r="F2164">
            <v>14.1</v>
          </cell>
          <cell r="G2164">
            <v>9</v>
          </cell>
        </row>
        <row r="2165">
          <cell r="A2165" t="str">
            <v>38.07.300</v>
          </cell>
          <cell r="B2165" t="str">
            <v>Perfilado perfurado 38 x 38 mm em chapa 14 pré-zincada, com acessórios</v>
          </cell>
          <cell r="C2165" t="str">
            <v>M</v>
          </cell>
          <cell r="D2165">
            <v>32.24</v>
          </cell>
          <cell r="E2165">
            <v>11.41</v>
          </cell>
          <cell r="F2165">
            <v>43.65</v>
          </cell>
          <cell r="G2165">
            <v>9</v>
          </cell>
        </row>
        <row r="2166">
          <cell r="A2166" t="str">
            <v>38.07.310</v>
          </cell>
          <cell r="B2166" t="str">
            <v>Perfilado perfurado 38 x 76 mm em chapa 14 pré-zincada, com acessórios</v>
          </cell>
          <cell r="C2166" t="str">
            <v>M</v>
          </cell>
          <cell r="D2166">
            <v>51.09</v>
          </cell>
          <cell r="E2166">
            <v>11.41</v>
          </cell>
          <cell r="F2166">
            <v>62.5</v>
          </cell>
          <cell r="G2166">
            <v>9</v>
          </cell>
        </row>
        <row r="2167">
          <cell r="A2167" t="str">
            <v>38.07.340</v>
          </cell>
          <cell r="B2167" t="str">
            <v>Perfilado liso 38 x 38 mm - com acessórios</v>
          </cell>
          <cell r="C2167" t="str">
            <v>M</v>
          </cell>
          <cell r="D2167">
            <v>34</v>
          </cell>
          <cell r="E2167">
            <v>11.41</v>
          </cell>
          <cell r="F2167">
            <v>45.41</v>
          </cell>
          <cell r="G2167">
            <v>9</v>
          </cell>
        </row>
        <row r="2168">
          <cell r="A2168" t="str">
            <v>38.07.700</v>
          </cell>
          <cell r="B2168" t="str">
            <v>Canaleta aparente com tampa em PVC, autoextinguível, de 85 x 35 mm, com acessórios</v>
          </cell>
          <cell r="C2168" t="str">
            <v>M</v>
          </cell>
          <cell r="D2168">
            <v>55.95</v>
          </cell>
          <cell r="E2168">
            <v>13.69</v>
          </cell>
          <cell r="F2168">
            <v>69.64</v>
          </cell>
          <cell r="G2168">
            <v>9</v>
          </cell>
        </row>
        <row r="2169">
          <cell r="A2169" t="str">
            <v>38.07.710</v>
          </cell>
          <cell r="B2169" t="str">
            <v>Canaleta aparente com duas tampas em PVC, autoextinguível, de 120 x 35 mm, com acessórios</v>
          </cell>
          <cell r="C2169" t="str">
            <v>M</v>
          </cell>
          <cell r="D2169">
            <v>92.47</v>
          </cell>
          <cell r="E2169">
            <v>15.98</v>
          </cell>
          <cell r="F2169">
            <v>108.45</v>
          </cell>
          <cell r="G2169">
            <v>9</v>
          </cell>
        </row>
        <row r="2170">
          <cell r="A2170" t="str">
            <v>38.07.720</v>
          </cell>
          <cell r="B2170" t="str">
            <v>Canaleta aparente com duas tampas em PVC, autoextinguível, de 120 x 60 mm, com acessórios</v>
          </cell>
          <cell r="C2170" t="str">
            <v>M</v>
          </cell>
          <cell r="D2170">
            <v>102</v>
          </cell>
          <cell r="E2170">
            <v>18.260000000000002</v>
          </cell>
          <cell r="F2170">
            <v>120.26</v>
          </cell>
          <cell r="G2170">
            <v>9</v>
          </cell>
        </row>
        <row r="2171">
          <cell r="A2171" t="str">
            <v>38.07.730</v>
          </cell>
          <cell r="B2171" t="str">
            <v>Suporte com furos de tomada em PVC de 60 x 35 x 150 mm, para canaleta aparente</v>
          </cell>
          <cell r="C2171" t="str">
            <v>UN</v>
          </cell>
          <cell r="D2171">
            <v>9.14</v>
          </cell>
          <cell r="E2171">
            <v>1.86</v>
          </cell>
          <cell r="F2171">
            <v>11</v>
          </cell>
          <cell r="G2171">
            <v>9</v>
          </cell>
        </row>
        <row r="2172">
          <cell r="A2172" t="str">
            <v>38.07.740</v>
          </cell>
          <cell r="B2172" t="str">
            <v>Suporte com furos de tomada em PVC de 85 x 35 x 150 mm, para canaleta aparente</v>
          </cell>
          <cell r="C2172" t="str">
            <v>UN</v>
          </cell>
          <cell r="D2172">
            <v>10.58</v>
          </cell>
          <cell r="E2172">
            <v>1.86</v>
          </cell>
          <cell r="F2172">
            <v>12.44</v>
          </cell>
          <cell r="G2172">
            <v>9</v>
          </cell>
        </row>
        <row r="2173">
          <cell r="A2173" t="str">
            <v>38.07.750</v>
          </cell>
          <cell r="B2173" t="str">
            <v>Suporte com furos de tomada em PVC de 60 x 60 x 150 mm, para canaleta aparente</v>
          </cell>
          <cell r="C2173" t="str">
            <v>UN</v>
          </cell>
          <cell r="D2173">
            <v>10.58</v>
          </cell>
          <cell r="E2173">
            <v>1.86</v>
          </cell>
          <cell r="F2173">
            <v>12.44</v>
          </cell>
          <cell r="G2173">
            <v>9</v>
          </cell>
        </row>
        <row r="2174">
          <cell r="A2174" t="str">
            <v>38.07.800</v>
          </cell>
          <cell r="B2174" t="str">
            <v>Gancho longo em chapa aço zincado para fixação de luminária</v>
          </cell>
          <cell r="C2174" t="str">
            <v>UN</v>
          </cell>
          <cell r="D2174">
            <v>4.2</v>
          </cell>
          <cell r="E2174">
            <v>4.57</v>
          </cell>
          <cell r="F2174">
            <v>8.77</v>
          </cell>
          <cell r="G2174">
            <v>9</v>
          </cell>
        </row>
        <row r="2175">
          <cell r="A2175" t="str">
            <v>38.07.801</v>
          </cell>
          <cell r="B2175" t="str">
            <v>Sapata externa com 4 furos, 38 x 38 mm</v>
          </cell>
          <cell r="C2175" t="str">
            <v>UN</v>
          </cell>
          <cell r="D2175">
            <v>8.89</v>
          </cell>
          <cell r="E2175">
            <v>4.57</v>
          </cell>
          <cell r="F2175">
            <v>13.46</v>
          </cell>
          <cell r="G2175">
            <v>9</v>
          </cell>
        </row>
        <row r="2176">
          <cell r="A2176" t="str">
            <v>38.10</v>
          </cell>
          <cell r="B2176" t="str">
            <v>Duto fechado de piso e acessorios</v>
          </cell>
          <cell r="G2176">
            <v>9</v>
          </cell>
        </row>
        <row r="2177">
          <cell r="A2177" t="str">
            <v>38.10.010</v>
          </cell>
          <cell r="B2177" t="str">
            <v>Duto de piso liso em aço, medindo 2 x 25 x 70 mm, com acessórios</v>
          </cell>
          <cell r="C2177" t="str">
            <v>M</v>
          </cell>
          <cell r="D2177">
            <v>56.94</v>
          </cell>
          <cell r="E2177">
            <v>13.69</v>
          </cell>
          <cell r="F2177">
            <v>70.63</v>
          </cell>
          <cell r="G2177">
            <v>9</v>
          </cell>
        </row>
        <row r="2178">
          <cell r="A2178" t="str">
            <v>38.10.020</v>
          </cell>
          <cell r="B2178" t="str">
            <v>Duto de piso liso em aço, medindo 3 x 25 x 70 mm, com acessórios</v>
          </cell>
          <cell r="C2178" t="str">
            <v>M</v>
          </cell>
          <cell r="D2178">
            <v>83.62</v>
          </cell>
          <cell r="E2178">
            <v>13.69</v>
          </cell>
          <cell r="F2178">
            <v>97.31</v>
          </cell>
          <cell r="G2178">
            <v>5</v>
          </cell>
        </row>
        <row r="2179">
          <cell r="A2179" t="str">
            <v>38.10.024</v>
          </cell>
          <cell r="B2179" t="str">
            <v>Caixa de derivação ou passagem, para cruzamento de duto, medindo 4 x 25 x 70 mm, sem cruzadora</v>
          </cell>
          <cell r="C2179" t="str">
            <v>UN</v>
          </cell>
          <cell r="D2179">
            <v>48.06</v>
          </cell>
          <cell r="E2179">
            <v>14.15</v>
          </cell>
          <cell r="F2179">
            <v>62.21</v>
          </cell>
          <cell r="G2179">
            <v>9</v>
          </cell>
        </row>
        <row r="2180">
          <cell r="A2180" t="str">
            <v>38.10.026</v>
          </cell>
          <cell r="B2180" t="str">
            <v>Caixa de derivação ou passagem, para cruzamento de duto, medindo 12 x 25 x 70 mm, com cruzadora</v>
          </cell>
          <cell r="C2180" t="str">
            <v>UN</v>
          </cell>
          <cell r="D2180">
            <v>132.69</v>
          </cell>
          <cell r="E2180">
            <v>27.39</v>
          </cell>
          <cell r="F2180">
            <v>160.08000000000001</v>
          </cell>
          <cell r="G2180">
            <v>9</v>
          </cell>
        </row>
        <row r="2181">
          <cell r="A2181" t="str">
            <v>38.10.030</v>
          </cell>
          <cell r="B2181" t="str">
            <v>Caixa de derivação ou passagem, para cruzamento de duto, medindo 16 x 25 x 70 mm, com cruzadora</v>
          </cell>
          <cell r="C2181" t="str">
            <v>UN</v>
          </cell>
          <cell r="D2181">
            <v>197.71</v>
          </cell>
          <cell r="E2181">
            <v>27.39</v>
          </cell>
          <cell r="F2181">
            <v>225.1</v>
          </cell>
          <cell r="G2181">
            <v>9</v>
          </cell>
        </row>
        <row r="2182">
          <cell r="A2182" t="str">
            <v>38.10.060</v>
          </cell>
          <cell r="B2182" t="str">
            <v>Caixa de tomada e tampa basculante com rebaixo de 2 x (25 x 70 mm)</v>
          </cell>
          <cell r="C2182" t="str">
            <v>UN</v>
          </cell>
          <cell r="D2182">
            <v>202.45</v>
          </cell>
          <cell r="E2182">
            <v>8.6999999999999993</v>
          </cell>
          <cell r="F2182">
            <v>211.15</v>
          </cell>
          <cell r="G2182">
            <v>9</v>
          </cell>
        </row>
        <row r="2183">
          <cell r="A2183" t="str">
            <v>38.10.070</v>
          </cell>
          <cell r="B2183" t="str">
            <v>Caixa de tomada e tampa basculante com rebaixo de 3 x (25 x 70 mm)</v>
          </cell>
          <cell r="C2183" t="str">
            <v>UN</v>
          </cell>
          <cell r="D2183">
            <v>236.8</v>
          </cell>
          <cell r="E2183">
            <v>8.6999999999999993</v>
          </cell>
          <cell r="F2183">
            <v>245.5</v>
          </cell>
          <cell r="G2183">
            <v>9</v>
          </cell>
        </row>
        <row r="2184">
          <cell r="A2184" t="str">
            <v>38.10.080</v>
          </cell>
          <cell r="B2184" t="str">
            <v>Caixa de tomada e tampa basculante com rebaixo de 4 x (25 x 70 mm)</v>
          </cell>
          <cell r="C2184" t="str">
            <v>UN</v>
          </cell>
          <cell r="D2184">
            <v>429.81</v>
          </cell>
          <cell r="E2184">
            <v>8.6999999999999993</v>
          </cell>
          <cell r="F2184">
            <v>438.51</v>
          </cell>
          <cell r="G2184">
            <v>9</v>
          </cell>
        </row>
        <row r="2185">
          <cell r="A2185" t="str">
            <v>38.10.090</v>
          </cell>
          <cell r="B2185" t="str">
            <v>Suporte de tomada para caixas com 2, 3 ou 4 vias</v>
          </cell>
          <cell r="C2185" t="str">
            <v>UN</v>
          </cell>
          <cell r="D2185">
            <v>8.4600000000000009</v>
          </cell>
          <cell r="E2185">
            <v>0.93</v>
          </cell>
          <cell r="F2185">
            <v>9.39</v>
          </cell>
          <cell r="G2185">
            <v>9</v>
          </cell>
        </row>
        <row r="2186">
          <cell r="A2186" t="str">
            <v>38.12</v>
          </cell>
          <cell r="B2186" t="str">
            <v>Leitos e acessorios</v>
          </cell>
          <cell r="G2186">
            <v>9</v>
          </cell>
        </row>
        <row r="2187">
          <cell r="A2187" t="str">
            <v>38.12.086</v>
          </cell>
          <cell r="B2187" t="str">
            <v>Leito para cabos, tipo pesado, em aço galvanizado de 300 x 100 mm - com acessórios</v>
          </cell>
          <cell r="C2187" t="str">
            <v>M</v>
          </cell>
          <cell r="D2187">
            <v>236.56</v>
          </cell>
          <cell r="E2187">
            <v>13.69</v>
          </cell>
          <cell r="F2187">
            <v>250.25</v>
          </cell>
          <cell r="G2187">
            <v>9</v>
          </cell>
        </row>
        <row r="2188">
          <cell r="A2188" t="str">
            <v>38.12.090</v>
          </cell>
          <cell r="B2188" t="str">
            <v>Leito para cabos, tipo pesado, em aço galvanizado de 400 x 100 mm - com acessórios</v>
          </cell>
          <cell r="C2188" t="str">
            <v>M</v>
          </cell>
          <cell r="D2188">
            <v>333.38</v>
          </cell>
          <cell r="E2188">
            <v>13.69</v>
          </cell>
          <cell r="F2188">
            <v>347.07</v>
          </cell>
          <cell r="G2188">
            <v>5</v>
          </cell>
        </row>
        <row r="2189">
          <cell r="A2189" t="str">
            <v>38.12.100</v>
          </cell>
          <cell r="B2189" t="str">
            <v>Leito para cabos, tipo pesado, em aço galvanizado de 600 x 100 mm - com acessórios</v>
          </cell>
          <cell r="C2189" t="str">
            <v>M</v>
          </cell>
          <cell r="D2189">
            <v>394.33</v>
          </cell>
          <cell r="E2189">
            <v>13.69</v>
          </cell>
          <cell r="F2189">
            <v>408.02</v>
          </cell>
          <cell r="G2189">
            <v>9</v>
          </cell>
        </row>
        <row r="2190">
          <cell r="A2190" t="str">
            <v>38.12.120</v>
          </cell>
          <cell r="B2190" t="str">
            <v>Leito para cabos, tipo pesado, em aço galvanizado de 500 x 100 mm - com acessórios</v>
          </cell>
          <cell r="C2190" t="str">
            <v>M</v>
          </cell>
          <cell r="D2190">
            <v>359.7</v>
          </cell>
          <cell r="E2190">
            <v>13.69</v>
          </cell>
          <cell r="F2190">
            <v>373.39</v>
          </cell>
          <cell r="G2190">
            <v>9</v>
          </cell>
        </row>
        <row r="2191">
          <cell r="A2191" t="str">
            <v>38.12.130</v>
          </cell>
          <cell r="B2191" t="str">
            <v>Leito para cabos, tipo pesado, em aço galvanizado de 800 x 100 mm - com acessórios</v>
          </cell>
          <cell r="C2191" t="str">
            <v>M</v>
          </cell>
          <cell r="D2191">
            <v>455.24</v>
          </cell>
          <cell r="E2191">
            <v>13.69</v>
          </cell>
          <cell r="F2191">
            <v>468.93</v>
          </cell>
          <cell r="G2191">
            <v>9</v>
          </cell>
        </row>
        <row r="2192">
          <cell r="A2192" t="str">
            <v>38.13</v>
          </cell>
          <cell r="B2192" t="str">
            <v>Eletroduto em polietileno de alta densidade</v>
          </cell>
          <cell r="G2192">
            <v>9</v>
          </cell>
        </row>
        <row r="2193">
          <cell r="A2193" t="str">
            <v>38.13.010</v>
          </cell>
          <cell r="B2193" t="str">
            <v>Eletroduto corrugado em polietileno de alta densidade, DN= 30 mm, com acessórios</v>
          </cell>
          <cell r="C2193" t="str">
            <v>M</v>
          </cell>
          <cell r="D2193">
            <v>6.12</v>
          </cell>
          <cell r="E2193">
            <v>1.82</v>
          </cell>
          <cell r="F2193">
            <v>7.94</v>
          </cell>
          <cell r="G2193">
            <v>9</v>
          </cell>
        </row>
        <row r="2194">
          <cell r="A2194" t="str">
            <v>38.13.016</v>
          </cell>
          <cell r="B2194" t="str">
            <v>Eletroduto corrugado em polietileno de alta densidade, DN= 40 mm, com acessórios</v>
          </cell>
          <cell r="C2194" t="str">
            <v>M</v>
          </cell>
          <cell r="D2194">
            <v>5.29</v>
          </cell>
          <cell r="E2194">
            <v>1.82</v>
          </cell>
          <cell r="F2194">
            <v>7.11</v>
          </cell>
          <cell r="G2194">
            <v>5</v>
          </cell>
        </row>
        <row r="2195">
          <cell r="A2195" t="str">
            <v>38.13.020</v>
          </cell>
          <cell r="B2195" t="str">
            <v>Eletroduto corrugado em polietileno de alta densidade, DN= 50 mm, com acessórios</v>
          </cell>
          <cell r="C2195" t="str">
            <v>M</v>
          </cell>
          <cell r="D2195">
            <v>8.3000000000000007</v>
          </cell>
          <cell r="E2195">
            <v>1.82</v>
          </cell>
          <cell r="F2195">
            <v>10.119999999999999</v>
          </cell>
          <cell r="G2195">
            <v>9</v>
          </cell>
        </row>
        <row r="2196">
          <cell r="A2196" t="str">
            <v>38.13.030</v>
          </cell>
          <cell r="B2196" t="str">
            <v>Eletroduto corrugado em polietileno de alta densidade, DN= 75 mm, com acessórios</v>
          </cell>
          <cell r="C2196" t="str">
            <v>M</v>
          </cell>
          <cell r="D2196">
            <v>15.52</v>
          </cell>
          <cell r="E2196">
            <v>1.82</v>
          </cell>
          <cell r="F2196">
            <v>17.34</v>
          </cell>
          <cell r="G2196">
            <v>9</v>
          </cell>
        </row>
        <row r="2197">
          <cell r="A2197" t="str">
            <v>38.13.040</v>
          </cell>
          <cell r="B2197" t="str">
            <v>Eletroduto corrugado em polietileno de alta densidade, DN= 100 mm, com acessórios</v>
          </cell>
          <cell r="C2197" t="str">
            <v>M</v>
          </cell>
          <cell r="D2197">
            <v>18.63</v>
          </cell>
          <cell r="E2197">
            <v>1.82</v>
          </cell>
          <cell r="F2197">
            <v>20.45</v>
          </cell>
          <cell r="G2197">
            <v>9</v>
          </cell>
        </row>
        <row r="2198">
          <cell r="A2198" t="str">
            <v>38.13.050</v>
          </cell>
          <cell r="B2198" t="str">
            <v>Eletroduto corrugado em polietileno de alta densidade, DN= 125 mm, com acessórios</v>
          </cell>
          <cell r="C2198" t="str">
            <v>M</v>
          </cell>
          <cell r="D2198">
            <v>22.1</v>
          </cell>
          <cell r="E2198">
            <v>1.82</v>
          </cell>
          <cell r="F2198">
            <v>23.92</v>
          </cell>
          <cell r="G2198">
            <v>9</v>
          </cell>
        </row>
        <row r="2199">
          <cell r="A2199" t="str">
            <v>38.13.060</v>
          </cell>
          <cell r="B2199" t="str">
            <v>Eletroduto corrugado em polietileno de alta densidade, DN= 150 mm, com acessórios</v>
          </cell>
          <cell r="C2199" t="str">
            <v>M</v>
          </cell>
          <cell r="D2199">
            <v>40.42</v>
          </cell>
          <cell r="E2199">
            <v>1.82</v>
          </cell>
          <cell r="F2199">
            <v>42.24</v>
          </cell>
          <cell r="G2199">
            <v>9</v>
          </cell>
        </row>
        <row r="2200">
          <cell r="A2200" t="str">
            <v>38.15</v>
          </cell>
          <cell r="B2200" t="str">
            <v>Eletroduto metalico flexivel</v>
          </cell>
          <cell r="G2200">
            <v>9</v>
          </cell>
        </row>
        <row r="2201">
          <cell r="A2201" t="str">
            <v>38.15.010</v>
          </cell>
          <cell r="B2201" t="str">
            <v>Eletroduto metálico flexível com capa em PVC de 3/4´</v>
          </cell>
          <cell r="C2201" t="str">
            <v>M</v>
          </cell>
          <cell r="D2201">
            <v>9.23</v>
          </cell>
          <cell r="E2201">
            <v>16.059999999999999</v>
          </cell>
          <cell r="F2201">
            <v>25.29</v>
          </cell>
          <cell r="G2201">
            <v>9</v>
          </cell>
        </row>
        <row r="2202">
          <cell r="A2202" t="str">
            <v>38.15.020</v>
          </cell>
          <cell r="B2202" t="str">
            <v>Eletroduto metálico flexível com capa em PVC de 1´</v>
          </cell>
          <cell r="C2202" t="str">
            <v>M</v>
          </cell>
          <cell r="D2202">
            <v>12.19</v>
          </cell>
          <cell r="E2202">
            <v>16.059999999999999</v>
          </cell>
          <cell r="F2202">
            <v>28.25</v>
          </cell>
          <cell r="G2202">
            <v>5</v>
          </cell>
        </row>
        <row r="2203">
          <cell r="A2203" t="str">
            <v>38.15.040</v>
          </cell>
          <cell r="B2203" t="str">
            <v>Eletroduto metálico flexível com capa em PVC de 2´</v>
          </cell>
          <cell r="C2203" t="str">
            <v>M</v>
          </cell>
          <cell r="D2203">
            <v>30.9</v>
          </cell>
          <cell r="E2203">
            <v>16.059999999999999</v>
          </cell>
          <cell r="F2203">
            <v>46.96</v>
          </cell>
          <cell r="G2203">
            <v>9</v>
          </cell>
        </row>
        <row r="2204">
          <cell r="A2204" t="str">
            <v>38.15.110</v>
          </cell>
          <cell r="B2204" t="str">
            <v>Terminal macho fixo em latão zincado de 3/4´</v>
          </cell>
          <cell r="C2204" t="str">
            <v>UN</v>
          </cell>
          <cell r="D2204">
            <v>13.78</v>
          </cell>
          <cell r="E2204">
            <v>3.1</v>
          </cell>
          <cell r="F2204">
            <v>16.88</v>
          </cell>
          <cell r="G2204">
            <v>9</v>
          </cell>
        </row>
        <row r="2205">
          <cell r="A2205" t="str">
            <v>38.15.120</v>
          </cell>
          <cell r="B2205" t="str">
            <v>Terminal macho fixo em latão zincado de 1´</v>
          </cell>
          <cell r="C2205" t="str">
            <v>UN</v>
          </cell>
          <cell r="D2205">
            <v>18.399999999999999</v>
          </cell>
          <cell r="E2205">
            <v>3.1</v>
          </cell>
          <cell r="F2205">
            <v>21.5</v>
          </cell>
          <cell r="G2205">
            <v>9</v>
          </cell>
        </row>
        <row r="2206">
          <cell r="A2206" t="str">
            <v>38.15.140</v>
          </cell>
          <cell r="B2206" t="str">
            <v>Terminal macho fixo em latão zincado de 2´</v>
          </cell>
          <cell r="C2206" t="str">
            <v>UN</v>
          </cell>
          <cell r="D2206">
            <v>57.07</v>
          </cell>
          <cell r="E2206">
            <v>3.1</v>
          </cell>
          <cell r="F2206">
            <v>60.17</v>
          </cell>
          <cell r="G2206">
            <v>9</v>
          </cell>
        </row>
        <row r="2207">
          <cell r="A2207" t="str">
            <v>38.15.310</v>
          </cell>
          <cell r="B2207" t="str">
            <v>Terminal macho giratório em latão zincado de 3/4´</v>
          </cell>
          <cell r="C2207" t="str">
            <v>UN</v>
          </cell>
          <cell r="D2207">
            <v>18.149999999999999</v>
          </cell>
          <cell r="E2207">
            <v>3.1</v>
          </cell>
          <cell r="F2207">
            <v>21.25</v>
          </cell>
          <cell r="G2207">
            <v>9</v>
          </cell>
        </row>
        <row r="2208">
          <cell r="A2208" t="str">
            <v>38.15.320</v>
          </cell>
          <cell r="B2208" t="str">
            <v>Terminal macho giratório em latão zincado de 1´</v>
          </cell>
          <cell r="C2208" t="str">
            <v>UN</v>
          </cell>
          <cell r="D2208">
            <v>37.159999999999997</v>
          </cell>
          <cell r="E2208">
            <v>3.1</v>
          </cell>
          <cell r="F2208">
            <v>40.26</v>
          </cell>
          <cell r="G2208">
            <v>9</v>
          </cell>
        </row>
        <row r="2209">
          <cell r="A2209" t="str">
            <v>38.15.340</v>
          </cell>
          <cell r="B2209" t="str">
            <v>Terminal macho giratório em latão zincado de 2´</v>
          </cell>
          <cell r="C2209" t="str">
            <v>UN</v>
          </cell>
          <cell r="D2209">
            <v>81.239999999999995</v>
          </cell>
          <cell r="E2209">
            <v>3.1</v>
          </cell>
          <cell r="F2209">
            <v>84.34</v>
          </cell>
          <cell r="G2209">
            <v>9</v>
          </cell>
        </row>
        <row r="2210">
          <cell r="A2210" t="str">
            <v>38.16</v>
          </cell>
          <cell r="B2210" t="str">
            <v>Rodape tecnico e acessorios</v>
          </cell>
          <cell r="G2210">
            <v>9</v>
          </cell>
        </row>
        <row r="2211">
          <cell r="A2211" t="str">
            <v>38.16.030</v>
          </cell>
          <cell r="B2211" t="str">
            <v>Rodapé técnico triplo e tampa com pintura eletrostática</v>
          </cell>
          <cell r="C2211" t="str">
            <v>M</v>
          </cell>
          <cell r="D2211">
            <v>96.38</v>
          </cell>
          <cell r="E2211">
            <v>13.69</v>
          </cell>
          <cell r="F2211">
            <v>110.07</v>
          </cell>
          <cell r="G2211">
            <v>9</v>
          </cell>
        </row>
        <row r="2212">
          <cell r="A2212" t="str">
            <v>38.16.060</v>
          </cell>
          <cell r="B2212" t="str">
            <v>Curva horizontal tripla de 90°, interna ou externa e tampa com pintura eletrostática</v>
          </cell>
          <cell r="C2212" t="str">
            <v>UN</v>
          </cell>
          <cell r="D2212">
            <v>104.14</v>
          </cell>
          <cell r="E2212">
            <v>22.83</v>
          </cell>
          <cell r="F2212">
            <v>126.97</v>
          </cell>
          <cell r="G2212">
            <v>5</v>
          </cell>
        </row>
        <row r="2213">
          <cell r="A2213" t="str">
            <v>38.16.080</v>
          </cell>
          <cell r="B2213" t="str">
            <v>Tê triplo de 90°, horizontal ou vertical e tampa com pintura eletrostática</v>
          </cell>
          <cell r="C2213" t="str">
            <v>UN</v>
          </cell>
          <cell r="D2213">
            <v>144.9</v>
          </cell>
          <cell r="E2213">
            <v>22.83</v>
          </cell>
          <cell r="F2213">
            <v>167.73</v>
          </cell>
          <cell r="G2213">
            <v>9</v>
          </cell>
        </row>
        <row r="2214">
          <cell r="A2214" t="str">
            <v>38.16.090</v>
          </cell>
          <cell r="B2214" t="str">
            <v>Caixa para tomadas: de energia, RJ, sobressalente, interruptor ou espelho, com pintura eletrostática, para rodapé técnico triplo</v>
          </cell>
          <cell r="C2214" t="str">
            <v>UN</v>
          </cell>
          <cell r="D2214">
            <v>30.19</v>
          </cell>
          <cell r="E2214">
            <v>8.6999999999999993</v>
          </cell>
          <cell r="F2214">
            <v>38.89</v>
          </cell>
          <cell r="G2214">
            <v>9</v>
          </cell>
        </row>
        <row r="2215">
          <cell r="A2215" t="str">
            <v>38.16.130</v>
          </cell>
          <cell r="B2215" t="str">
            <v>Caixa para tomadas: de energia, RJ, sobressalente, interruptor ou espelho, com pintura eletrostática, para rodapé técnico duplo</v>
          </cell>
          <cell r="C2215" t="str">
            <v>UN</v>
          </cell>
          <cell r="D2215">
            <v>26.37</v>
          </cell>
          <cell r="E2215">
            <v>8.6999999999999993</v>
          </cell>
          <cell r="F2215">
            <v>35.07</v>
          </cell>
          <cell r="G2215">
            <v>9</v>
          </cell>
        </row>
        <row r="2216">
          <cell r="A2216" t="str">
            <v>38.16.140</v>
          </cell>
          <cell r="B2216" t="str">
            <v>Terminal de fechamento ou mata junta com pintura eletrostática, para rodapé técnico triplo</v>
          </cell>
          <cell r="C2216" t="str">
            <v>UN</v>
          </cell>
          <cell r="D2216">
            <v>16.55</v>
          </cell>
          <cell r="E2216">
            <v>6.85</v>
          </cell>
          <cell r="F2216">
            <v>23.4</v>
          </cell>
          <cell r="G2216">
            <v>9</v>
          </cell>
        </row>
        <row r="2217">
          <cell r="A2217" t="str">
            <v>38.16.150</v>
          </cell>
          <cell r="B2217" t="str">
            <v>Rodapé técnico duplo e tampa com pintura eletrostática</v>
          </cell>
          <cell r="C2217" t="str">
            <v>M</v>
          </cell>
          <cell r="D2217">
            <v>78.22</v>
          </cell>
          <cell r="E2217">
            <v>13.69</v>
          </cell>
          <cell r="F2217">
            <v>91.91</v>
          </cell>
          <cell r="G2217">
            <v>9</v>
          </cell>
        </row>
        <row r="2218">
          <cell r="A2218" t="str">
            <v>38.16.160</v>
          </cell>
          <cell r="B2218" t="str">
            <v>Curva vertical dupla de 90°, interna ou externa e tampa com pintura eletrostática</v>
          </cell>
          <cell r="C2218" t="str">
            <v>UN</v>
          </cell>
          <cell r="D2218">
            <v>86.37</v>
          </cell>
          <cell r="E2218">
            <v>22.83</v>
          </cell>
          <cell r="F2218">
            <v>109.2</v>
          </cell>
          <cell r="G2218">
            <v>9</v>
          </cell>
        </row>
        <row r="2219">
          <cell r="A2219" t="str">
            <v>38.16.190</v>
          </cell>
          <cell r="B2219" t="str">
            <v>Terminal de fechamento ou mata junta com pintura eletrostática, para rodapé técnico duplo</v>
          </cell>
          <cell r="C2219" t="str">
            <v>UN</v>
          </cell>
          <cell r="D2219">
            <v>14.95</v>
          </cell>
          <cell r="E2219">
            <v>6.85</v>
          </cell>
          <cell r="F2219">
            <v>21.8</v>
          </cell>
          <cell r="G2219">
            <v>9</v>
          </cell>
        </row>
        <row r="2220">
          <cell r="A2220" t="str">
            <v>38.16.200</v>
          </cell>
          <cell r="B2220" t="str">
            <v>Curva horizontal dupla de 90°, interna ou externa e tampa com pintura eletrostática</v>
          </cell>
          <cell r="C2220" t="str">
            <v>UN</v>
          </cell>
          <cell r="D2220">
            <v>77.349999999999994</v>
          </cell>
          <cell r="E2220">
            <v>22.83</v>
          </cell>
          <cell r="F2220">
            <v>100.18</v>
          </cell>
          <cell r="G2220">
            <v>9</v>
          </cell>
        </row>
        <row r="2221">
          <cell r="A2221" t="str">
            <v>38.16.230</v>
          </cell>
          <cell r="B2221" t="str">
            <v>Curva vertical tripla de 90°, interna ou externa e tampa com pintura eletrostática</v>
          </cell>
          <cell r="C2221" t="str">
            <v>UN</v>
          </cell>
          <cell r="D2221">
            <v>101.04</v>
          </cell>
          <cell r="E2221">
            <v>22.83</v>
          </cell>
          <cell r="F2221">
            <v>123.87</v>
          </cell>
          <cell r="G2221">
            <v>9</v>
          </cell>
        </row>
        <row r="2222">
          <cell r="A2222" t="str">
            <v>38.16.250</v>
          </cell>
          <cell r="B2222" t="str">
            <v>Poste condutor metálico para distribuição, com suporte para tomadas elétricas e RJ, com pintura eletrostática, altura de 3 m</v>
          </cell>
          <cell r="C2222" t="str">
            <v>UN</v>
          </cell>
          <cell r="D2222">
            <v>452.01</v>
          </cell>
          <cell r="E2222">
            <v>30.76</v>
          </cell>
          <cell r="F2222">
            <v>482.77</v>
          </cell>
          <cell r="G2222">
            <v>9</v>
          </cell>
        </row>
        <row r="2223">
          <cell r="A2223" t="str">
            <v>38.16.270</v>
          </cell>
          <cell r="B2223" t="str">
            <v>Caixa de derivação embutida ou externa para rodapé técnico duplo</v>
          </cell>
          <cell r="C2223" t="str">
            <v>UN</v>
          </cell>
          <cell r="D2223">
            <v>41.72</v>
          </cell>
          <cell r="E2223">
            <v>22.83</v>
          </cell>
          <cell r="F2223">
            <v>64.55</v>
          </cell>
          <cell r="G2223">
            <v>9</v>
          </cell>
        </row>
        <row r="2224">
          <cell r="A2224" t="str">
            <v>38.19</v>
          </cell>
          <cell r="B2224" t="str">
            <v>Eletroduto em PVC corrugado flexivel</v>
          </cell>
          <cell r="G2224">
            <v>9</v>
          </cell>
        </row>
        <row r="2225">
          <cell r="A2225" t="str">
            <v>38.19.020</v>
          </cell>
          <cell r="B2225" t="str">
            <v>Eletroduto de PVC corrugado flexível leve, diâmetro externo de 20 mm</v>
          </cell>
          <cell r="C2225" t="str">
            <v>M</v>
          </cell>
          <cell r="D2225">
            <v>2.71</v>
          </cell>
          <cell r="E2225">
            <v>13.69</v>
          </cell>
          <cell r="F2225">
            <v>16.399999999999999</v>
          </cell>
          <cell r="G2225">
            <v>9</v>
          </cell>
        </row>
        <row r="2226">
          <cell r="A2226" t="str">
            <v>38.19.030</v>
          </cell>
          <cell r="B2226" t="str">
            <v>Eletroduto de PVC corrugado flexível leve, diâmetro externo de 25 mm</v>
          </cell>
          <cell r="C2226" t="str">
            <v>M</v>
          </cell>
          <cell r="D2226">
            <v>2.48</v>
          </cell>
          <cell r="E2226">
            <v>13.69</v>
          </cell>
          <cell r="F2226">
            <v>16.170000000000002</v>
          </cell>
          <cell r="G2226">
            <v>5</v>
          </cell>
        </row>
        <row r="2227">
          <cell r="A2227" t="str">
            <v>38.19.040</v>
          </cell>
          <cell r="B2227" t="str">
            <v>Eletroduto de PVC corrugado flexível leve, diâmetro externo de 32 mm</v>
          </cell>
          <cell r="C2227" t="str">
            <v>M</v>
          </cell>
          <cell r="D2227">
            <v>4.59</v>
          </cell>
          <cell r="E2227">
            <v>13.69</v>
          </cell>
          <cell r="F2227">
            <v>18.28</v>
          </cell>
          <cell r="G2227">
            <v>9</v>
          </cell>
        </row>
        <row r="2228">
          <cell r="A2228" t="str">
            <v>38.19.210</v>
          </cell>
          <cell r="B2228" t="str">
            <v>Eletroduto de PVC corrugado flexível reforçado, diâmetro externo de 25 mm</v>
          </cell>
          <cell r="C2228" t="str">
            <v>M</v>
          </cell>
          <cell r="D2228">
            <v>2.98</v>
          </cell>
          <cell r="E2228">
            <v>13.69</v>
          </cell>
          <cell r="F2228">
            <v>16.670000000000002</v>
          </cell>
          <cell r="G2228">
            <v>9</v>
          </cell>
        </row>
        <row r="2229">
          <cell r="A2229" t="str">
            <v>38.19.220</v>
          </cell>
          <cell r="B2229" t="str">
            <v>Eletroduto de PVC corrugado flexível reforçado, diâmetro externo de 32 mm</v>
          </cell>
          <cell r="C2229" t="str">
            <v>M</v>
          </cell>
          <cell r="D2229">
            <v>4.2</v>
          </cell>
          <cell r="E2229">
            <v>13.69</v>
          </cell>
          <cell r="F2229">
            <v>17.89</v>
          </cell>
          <cell r="G2229">
            <v>9</v>
          </cell>
        </row>
        <row r="2230">
          <cell r="A2230" t="str">
            <v>38.20</v>
          </cell>
          <cell r="B2230" t="str">
            <v>Reparos, conservacoes e complementos - GRUPO 38</v>
          </cell>
          <cell r="G2230">
            <v>9</v>
          </cell>
        </row>
        <row r="2231">
          <cell r="A2231" t="str">
            <v>38.20.010</v>
          </cell>
          <cell r="B2231" t="str">
            <v>Recolocação de perfilado 38x38 mm</v>
          </cell>
          <cell r="C2231" t="str">
            <v>M</v>
          </cell>
          <cell r="E2231">
            <v>11.41</v>
          </cell>
          <cell r="F2231">
            <v>11.41</v>
          </cell>
          <cell r="G2231">
            <v>9</v>
          </cell>
        </row>
        <row r="2232">
          <cell r="A2232" t="str">
            <v>38.20.020</v>
          </cell>
          <cell r="B2232" t="str">
            <v>Recolocação de vergalhão</v>
          </cell>
          <cell r="C2232" t="str">
            <v>M</v>
          </cell>
          <cell r="E2232">
            <v>18.260000000000002</v>
          </cell>
          <cell r="F2232">
            <v>18.260000000000002</v>
          </cell>
          <cell r="G2232">
            <v>5</v>
          </cell>
        </row>
        <row r="2233">
          <cell r="A2233" t="str">
            <v>38.20.030</v>
          </cell>
          <cell r="B2233" t="str">
            <v>Recolocação de caixa de tomada para perfilado</v>
          </cell>
          <cell r="C2233" t="str">
            <v>UN</v>
          </cell>
          <cell r="E2233">
            <v>13.69</v>
          </cell>
          <cell r="F2233">
            <v>13.69</v>
          </cell>
          <cell r="G2233">
            <v>9</v>
          </cell>
        </row>
        <row r="2234">
          <cell r="A2234" t="str">
            <v>38.20.040</v>
          </cell>
          <cell r="B2234" t="str">
            <v>Recolocação de eletrodutos</v>
          </cell>
          <cell r="C2234" t="str">
            <v>M</v>
          </cell>
          <cell r="E2234">
            <v>45.65</v>
          </cell>
          <cell r="F2234">
            <v>45.65</v>
          </cell>
          <cell r="G2234">
            <v>9</v>
          </cell>
        </row>
        <row r="2235">
          <cell r="A2235" t="str">
            <v>38.21</v>
          </cell>
          <cell r="B2235" t="str">
            <v>Eletrocalha e acessorios</v>
          </cell>
          <cell r="G2235">
            <v>9</v>
          </cell>
        </row>
        <row r="2236">
          <cell r="A2236" t="str">
            <v>38.21.110</v>
          </cell>
          <cell r="B2236" t="str">
            <v>Eletrocalha lisa galvanizada a fogo, 50 x 50 mm, com acessórios</v>
          </cell>
          <cell r="C2236" t="str">
            <v>M</v>
          </cell>
          <cell r="D2236">
            <v>50.62</v>
          </cell>
          <cell r="E2236">
            <v>22.83</v>
          </cell>
          <cell r="F2236">
            <v>73.45</v>
          </cell>
          <cell r="G2236">
            <v>9</v>
          </cell>
        </row>
        <row r="2237">
          <cell r="A2237" t="str">
            <v>38.21.120</v>
          </cell>
          <cell r="B2237" t="str">
            <v>Eletrocalha lisa galvanizada a fogo, 100 x 50 mm, com acessórios</v>
          </cell>
          <cell r="C2237" t="str">
            <v>M</v>
          </cell>
          <cell r="D2237">
            <v>67.48</v>
          </cell>
          <cell r="E2237">
            <v>22.83</v>
          </cell>
          <cell r="F2237">
            <v>90.31</v>
          </cell>
          <cell r="G2237">
            <v>5</v>
          </cell>
        </row>
        <row r="2238">
          <cell r="A2238" t="str">
            <v>38.21.130</v>
          </cell>
          <cell r="B2238" t="str">
            <v>Eletrocalha lisa galvanizada a fogo, 150 x 50 mm, com acessórios</v>
          </cell>
          <cell r="C2238" t="str">
            <v>M</v>
          </cell>
          <cell r="D2238">
            <v>84.34</v>
          </cell>
          <cell r="E2238">
            <v>22.83</v>
          </cell>
          <cell r="F2238">
            <v>107.17</v>
          </cell>
          <cell r="G2238">
            <v>9</v>
          </cell>
        </row>
        <row r="2239">
          <cell r="A2239" t="str">
            <v>38.21.140</v>
          </cell>
          <cell r="B2239" t="str">
            <v>Eletrocalha lisa galvanizada a fogo, 200 x 50 mm, com acessórios</v>
          </cell>
          <cell r="C2239" t="str">
            <v>M</v>
          </cell>
          <cell r="D2239">
            <v>98.25</v>
          </cell>
          <cell r="E2239">
            <v>22.83</v>
          </cell>
          <cell r="F2239">
            <v>121.08</v>
          </cell>
          <cell r="G2239">
            <v>9</v>
          </cell>
        </row>
        <row r="2240">
          <cell r="A2240" t="str">
            <v>38.21.150</v>
          </cell>
          <cell r="B2240" t="str">
            <v>Eletrocalha lisa galvanizada a fogo, 250 x 50 mm, com acessórios</v>
          </cell>
          <cell r="C2240" t="str">
            <v>M</v>
          </cell>
          <cell r="D2240">
            <v>120.74</v>
          </cell>
          <cell r="E2240">
            <v>22.83</v>
          </cell>
          <cell r="F2240">
            <v>143.57</v>
          </cell>
          <cell r="G2240">
            <v>9</v>
          </cell>
        </row>
        <row r="2241">
          <cell r="A2241" t="str">
            <v>38.21.310</v>
          </cell>
          <cell r="B2241" t="str">
            <v>Eletrocalha lisa galvanizada a fogo, 100 x 100 mm, com acessórios</v>
          </cell>
          <cell r="C2241" t="str">
            <v>M</v>
          </cell>
          <cell r="D2241">
            <v>101.27</v>
          </cell>
          <cell r="E2241">
            <v>34.24</v>
          </cell>
          <cell r="F2241">
            <v>135.51</v>
          </cell>
          <cell r="G2241">
            <v>9</v>
          </cell>
        </row>
        <row r="2242">
          <cell r="A2242" t="str">
            <v>38.21.320</v>
          </cell>
          <cell r="B2242" t="str">
            <v>Eletrocalha lisa galvanizada a fogo, 150 x 100 mm, com acessórios</v>
          </cell>
          <cell r="C2242" t="str">
            <v>M</v>
          </cell>
          <cell r="D2242">
            <v>108.5</v>
          </cell>
          <cell r="E2242">
            <v>34.24</v>
          </cell>
          <cell r="F2242">
            <v>142.74</v>
          </cell>
          <cell r="G2242">
            <v>9</v>
          </cell>
        </row>
        <row r="2243">
          <cell r="A2243" t="str">
            <v>38.21.330</v>
          </cell>
          <cell r="B2243" t="str">
            <v>Eletrocalha lisa galvanizada a fogo, 200 x 100 mm, com acessórios</v>
          </cell>
          <cell r="C2243" t="str">
            <v>M</v>
          </cell>
          <cell r="D2243">
            <v>134.43</v>
          </cell>
          <cell r="E2243">
            <v>34.24</v>
          </cell>
          <cell r="F2243">
            <v>168.67</v>
          </cell>
          <cell r="G2243">
            <v>9</v>
          </cell>
        </row>
        <row r="2244">
          <cell r="A2244" t="str">
            <v>38.21.340</v>
          </cell>
          <cell r="B2244" t="str">
            <v>Eletrocalha lisa galvanizada a fogo, 250 x 100 mm, com acessórios</v>
          </cell>
          <cell r="C2244" t="str">
            <v>M</v>
          </cell>
          <cell r="D2244">
            <v>153.53</v>
          </cell>
          <cell r="E2244">
            <v>34.24</v>
          </cell>
          <cell r="F2244">
            <v>187.77</v>
          </cell>
          <cell r="G2244">
            <v>9</v>
          </cell>
        </row>
        <row r="2245">
          <cell r="A2245" t="str">
            <v>38.21.350</v>
          </cell>
          <cell r="B2245" t="str">
            <v>Eletrocalha lisa galvanizada a fogo, 300 x 100 mm, com acessórios</v>
          </cell>
          <cell r="C2245" t="str">
            <v>M</v>
          </cell>
          <cell r="D2245">
            <v>156.36000000000001</v>
          </cell>
          <cell r="E2245">
            <v>45.65</v>
          </cell>
          <cell r="F2245">
            <v>202.01</v>
          </cell>
          <cell r="G2245">
            <v>9</v>
          </cell>
        </row>
        <row r="2246">
          <cell r="A2246" t="str">
            <v>38.21.360</v>
          </cell>
          <cell r="B2246" t="str">
            <v>Eletrocalha lisa galvanizada a fogo, 400 x 100 mm, com acessórios</v>
          </cell>
          <cell r="C2246" t="str">
            <v>M</v>
          </cell>
          <cell r="D2246">
            <v>266.14999999999998</v>
          </cell>
          <cell r="E2246">
            <v>45.65</v>
          </cell>
          <cell r="F2246">
            <v>311.8</v>
          </cell>
          <cell r="G2246">
            <v>9</v>
          </cell>
        </row>
        <row r="2247">
          <cell r="A2247" t="str">
            <v>38.21.920</v>
          </cell>
          <cell r="B2247" t="str">
            <v>Eletrocalha perfurada galvanizada a fogo, 100 x 50 mm, com acessórios</v>
          </cell>
          <cell r="C2247" t="str">
            <v>M</v>
          </cell>
          <cell r="D2247">
            <v>61.32</v>
          </cell>
          <cell r="E2247">
            <v>22.83</v>
          </cell>
          <cell r="F2247">
            <v>84.15</v>
          </cell>
          <cell r="G2247">
            <v>9</v>
          </cell>
        </row>
        <row r="2248">
          <cell r="A2248" t="str">
            <v>38.21.930</v>
          </cell>
          <cell r="B2248" t="str">
            <v>Eletrocalha perfurada galvanizada a fogo, 150 x 50 mm, com acessórios</v>
          </cell>
          <cell r="C2248" t="str">
            <v>M</v>
          </cell>
          <cell r="D2248">
            <v>80.08</v>
          </cell>
          <cell r="E2248">
            <v>22.83</v>
          </cell>
          <cell r="F2248">
            <v>102.91</v>
          </cell>
          <cell r="G2248">
            <v>9</v>
          </cell>
        </row>
        <row r="2249">
          <cell r="A2249" t="str">
            <v>38.21.940</v>
          </cell>
          <cell r="B2249" t="str">
            <v>Eletrocalha perfurada galvanizada a fogo, 200 x 50 mm, com acessórios</v>
          </cell>
          <cell r="C2249" t="str">
            <v>M</v>
          </cell>
          <cell r="D2249">
            <v>91.98</v>
          </cell>
          <cell r="E2249">
            <v>22.83</v>
          </cell>
          <cell r="F2249">
            <v>114.81</v>
          </cell>
          <cell r="G2249">
            <v>9</v>
          </cell>
        </row>
        <row r="2250">
          <cell r="A2250" t="str">
            <v>38.21.950</v>
          </cell>
          <cell r="B2250" t="str">
            <v>Eletrocalha perfurada galvanizada a fogo, 250 x 50 mm, com acessórios</v>
          </cell>
          <cell r="C2250" t="str">
            <v>M</v>
          </cell>
          <cell r="D2250">
            <v>107.06</v>
          </cell>
          <cell r="E2250">
            <v>22.83</v>
          </cell>
          <cell r="F2250">
            <v>129.88999999999999</v>
          </cell>
          <cell r="G2250">
            <v>9</v>
          </cell>
        </row>
        <row r="2251">
          <cell r="A2251" t="str">
            <v>38.22</v>
          </cell>
          <cell r="B2251" t="str">
            <v>Eletrocalha e acessorios.</v>
          </cell>
          <cell r="G2251">
            <v>9</v>
          </cell>
        </row>
        <row r="2252">
          <cell r="A2252" t="str">
            <v>38.22.120</v>
          </cell>
          <cell r="B2252" t="str">
            <v>Eletrocalha perfurada galvanizada a fogo, 150x100 mm, com acessórios</v>
          </cell>
          <cell r="C2252" t="str">
            <v>M</v>
          </cell>
          <cell r="D2252">
            <v>107.3</v>
          </cell>
          <cell r="E2252">
            <v>34.24</v>
          </cell>
          <cell r="F2252">
            <v>141.54</v>
          </cell>
          <cell r="G2252">
            <v>9</v>
          </cell>
        </row>
        <row r="2253">
          <cell r="A2253" t="str">
            <v>38.22.130</v>
          </cell>
          <cell r="B2253" t="str">
            <v>Eletrocalha perfurada galvanizada a fogo, 200x100 mm, com acessórios</v>
          </cell>
          <cell r="C2253" t="str">
            <v>M</v>
          </cell>
          <cell r="D2253">
            <v>122.93</v>
          </cell>
          <cell r="E2253">
            <v>34.24</v>
          </cell>
          <cell r="F2253">
            <v>157.16999999999999</v>
          </cell>
          <cell r="G2253">
            <v>5</v>
          </cell>
        </row>
        <row r="2254">
          <cell r="A2254" t="str">
            <v>38.22.140</v>
          </cell>
          <cell r="B2254" t="str">
            <v>Eletrocalha perfurada galvanizada a fogo, 250x100 mm, com acessórios</v>
          </cell>
          <cell r="C2254" t="str">
            <v>M</v>
          </cell>
          <cell r="D2254">
            <v>137.63</v>
          </cell>
          <cell r="E2254">
            <v>34.24</v>
          </cell>
          <cell r="F2254">
            <v>171.87</v>
          </cell>
          <cell r="G2254">
            <v>9</v>
          </cell>
        </row>
        <row r="2255">
          <cell r="A2255" t="str">
            <v>38.22.150</v>
          </cell>
          <cell r="B2255" t="str">
            <v>Eletrocalha perfurada galvanizada a fogo, 300x100 mm, com acessórios</v>
          </cell>
          <cell r="C2255" t="str">
            <v>M</v>
          </cell>
          <cell r="D2255">
            <v>148.07</v>
          </cell>
          <cell r="E2255">
            <v>45.65</v>
          </cell>
          <cell r="F2255">
            <v>193.72</v>
          </cell>
          <cell r="G2255">
            <v>9</v>
          </cell>
        </row>
        <row r="2256">
          <cell r="A2256" t="str">
            <v>38.22.160</v>
          </cell>
          <cell r="B2256" t="str">
            <v>Eletrocalha perfurada galvanizada a fogo, 400x100 mm, com acessórios</v>
          </cell>
          <cell r="C2256" t="str">
            <v>M</v>
          </cell>
          <cell r="D2256">
            <v>220.22</v>
          </cell>
          <cell r="E2256">
            <v>45.65</v>
          </cell>
          <cell r="F2256">
            <v>265.87</v>
          </cell>
          <cell r="G2256">
            <v>9</v>
          </cell>
        </row>
        <row r="2257">
          <cell r="A2257" t="str">
            <v>38.22.610</v>
          </cell>
          <cell r="B2257" t="str">
            <v>Tampa de encaixe para eletrocalha, galvanizada a fogo, L= 50 mm</v>
          </cell>
          <cell r="C2257" t="str">
            <v>M</v>
          </cell>
          <cell r="D2257">
            <v>20.03</v>
          </cell>
          <cell r="E2257">
            <v>2.2799999999999998</v>
          </cell>
          <cell r="F2257">
            <v>22.31</v>
          </cell>
          <cell r="G2257">
            <v>9</v>
          </cell>
        </row>
        <row r="2258">
          <cell r="A2258" t="str">
            <v>38.22.620</v>
          </cell>
          <cell r="B2258" t="str">
            <v>Tampa de encaixe para eletrocalha, galvanizada a fogo, L= 100 mm</v>
          </cell>
          <cell r="C2258" t="str">
            <v>M</v>
          </cell>
          <cell r="D2258">
            <v>46.7</v>
          </cell>
          <cell r="E2258">
            <v>2.2799999999999998</v>
          </cell>
          <cell r="F2258">
            <v>48.98</v>
          </cell>
          <cell r="G2258">
            <v>9</v>
          </cell>
        </row>
        <row r="2259">
          <cell r="A2259" t="str">
            <v>38.22.630</v>
          </cell>
          <cell r="B2259" t="str">
            <v>Tampa de encaixe para eletrocalha, galvanizada a fogo, L= 150 mm</v>
          </cell>
          <cell r="C2259" t="str">
            <v>M</v>
          </cell>
          <cell r="D2259">
            <v>65.05</v>
          </cell>
          <cell r="E2259">
            <v>2.2799999999999998</v>
          </cell>
          <cell r="F2259">
            <v>67.33</v>
          </cell>
          <cell r="G2259">
            <v>9</v>
          </cell>
        </row>
        <row r="2260">
          <cell r="A2260" t="str">
            <v>38.22.640</v>
          </cell>
          <cell r="B2260" t="str">
            <v>Tampa de encaixe para eletrocalha, galvanizada a fogo, L= 200 mm</v>
          </cell>
          <cell r="C2260" t="str">
            <v>M</v>
          </cell>
          <cell r="D2260">
            <v>79.55</v>
          </cell>
          <cell r="E2260">
            <v>2.2799999999999998</v>
          </cell>
          <cell r="F2260">
            <v>81.83</v>
          </cell>
          <cell r="G2260">
            <v>9</v>
          </cell>
        </row>
        <row r="2261">
          <cell r="A2261" t="str">
            <v>38.22.650</v>
          </cell>
          <cell r="B2261" t="str">
            <v>Tampa de encaixe para eletrocalha, galvanizada a fogo, L= 250 mm</v>
          </cell>
          <cell r="C2261" t="str">
            <v>M</v>
          </cell>
          <cell r="D2261">
            <v>94.77</v>
          </cell>
          <cell r="E2261">
            <v>2.2799999999999998</v>
          </cell>
          <cell r="F2261">
            <v>97.05</v>
          </cell>
          <cell r="G2261">
            <v>9</v>
          </cell>
        </row>
        <row r="2262">
          <cell r="A2262" t="str">
            <v>38.22.660</v>
          </cell>
          <cell r="B2262" t="str">
            <v>Tampa de encaixe para eletrocalha, galvanizada a fogo, L= 300 mm</v>
          </cell>
          <cell r="C2262" t="str">
            <v>M</v>
          </cell>
          <cell r="D2262">
            <v>115.35</v>
          </cell>
          <cell r="E2262">
            <v>2.2799999999999998</v>
          </cell>
          <cell r="F2262">
            <v>117.63</v>
          </cell>
          <cell r="G2262">
            <v>9</v>
          </cell>
        </row>
        <row r="2263">
          <cell r="A2263" t="str">
            <v>38.22.670</v>
          </cell>
          <cell r="B2263" t="str">
            <v>Tampa de encaixe para eletrocalha, galvanizada a fogo, L= 400 mm</v>
          </cell>
          <cell r="C2263" t="str">
            <v>M</v>
          </cell>
          <cell r="D2263">
            <v>159.94999999999999</v>
          </cell>
          <cell r="E2263">
            <v>2.2799999999999998</v>
          </cell>
          <cell r="F2263">
            <v>162.22999999999999</v>
          </cell>
          <cell r="G2263">
            <v>9</v>
          </cell>
        </row>
        <row r="2264">
          <cell r="A2264" t="str">
            <v>38.23</v>
          </cell>
          <cell r="B2264" t="str">
            <v>Eletrocalha e acessorios..</v>
          </cell>
          <cell r="G2264">
            <v>9</v>
          </cell>
        </row>
        <row r="2265">
          <cell r="A2265" t="str">
            <v>38.23.010</v>
          </cell>
          <cell r="B2265" t="str">
            <v>Suporte para eletrocalha, galvanizado a fogo, 50x50 mm</v>
          </cell>
          <cell r="C2265" t="str">
            <v>UN</v>
          </cell>
          <cell r="D2265">
            <v>8.66</v>
          </cell>
          <cell r="E2265">
            <v>11.41</v>
          </cell>
          <cell r="F2265">
            <v>20.07</v>
          </cell>
          <cell r="G2265">
            <v>9</v>
          </cell>
        </row>
        <row r="2266">
          <cell r="A2266" t="str">
            <v>38.23.020</v>
          </cell>
          <cell r="B2266" t="str">
            <v>Suporte para eletrocalha, galvanizado a fogo, 100x50 mm</v>
          </cell>
          <cell r="C2266" t="str">
            <v>UN</v>
          </cell>
          <cell r="D2266">
            <v>11.22</v>
          </cell>
          <cell r="E2266">
            <v>11.41</v>
          </cell>
          <cell r="F2266">
            <v>22.63</v>
          </cell>
          <cell r="G2266">
            <v>5</v>
          </cell>
        </row>
        <row r="2267">
          <cell r="A2267" t="str">
            <v>38.23.030</v>
          </cell>
          <cell r="B2267" t="str">
            <v>Suporte para eletrocalha, galvanizado a fogo, 150x50 mm</v>
          </cell>
          <cell r="C2267" t="str">
            <v>UN</v>
          </cell>
          <cell r="D2267">
            <v>13.69</v>
          </cell>
          <cell r="E2267">
            <v>11.41</v>
          </cell>
          <cell r="F2267">
            <v>25.1</v>
          </cell>
          <cell r="G2267">
            <v>9</v>
          </cell>
        </row>
        <row r="2268">
          <cell r="A2268" t="str">
            <v>38.23.040</v>
          </cell>
          <cell r="B2268" t="str">
            <v>Suporte para eletrocalha, galvanizado a fogo, 200x50 mm</v>
          </cell>
          <cell r="C2268" t="str">
            <v>UN</v>
          </cell>
          <cell r="D2268">
            <v>16.03</v>
          </cell>
          <cell r="E2268">
            <v>11.41</v>
          </cell>
          <cell r="F2268">
            <v>27.44</v>
          </cell>
          <cell r="G2268">
            <v>9</v>
          </cell>
        </row>
        <row r="2269">
          <cell r="A2269" t="str">
            <v>38.23.050</v>
          </cell>
          <cell r="B2269" t="str">
            <v>Suporte para eletrocalha, galvanizado a fogo, 250x50 mm</v>
          </cell>
          <cell r="C2269" t="str">
            <v>UN</v>
          </cell>
          <cell r="D2269">
            <v>18.64</v>
          </cell>
          <cell r="E2269">
            <v>11.41</v>
          </cell>
          <cell r="F2269">
            <v>30.05</v>
          </cell>
          <cell r="G2269">
            <v>9</v>
          </cell>
        </row>
        <row r="2270">
          <cell r="A2270" t="str">
            <v>38.23.060</v>
          </cell>
          <cell r="B2270" t="str">
            <v>Suporte para eletrocalha, galvanizado a fogo, 300x50 mm</v>
          </cell>
          <cell r="C2270" t="str">
            <v>UN</v>
          </cell>
          <cell r="D2270">
            <v>22.22</v>
          </cell>
          <cell r="E2270">
            <v>11.41</v>
          </cell>
          <cell r="F2270">
            <v>33.630000000000003</v>
          </cell>
          <cell r="G2270">
            <v>9</v>
          </cell>
        </row>
        <row r="2271">
          <cell r="A2271" t="str">
            <v>38.23.110</v>
          </cell>
          <cell r="B2271" t="str">
            <v>Suporte para eletrocalha, galvanizado a fogo, 100x100 mm</v>
          </cell>
          <cell r="C2271" t="str">
            <v>UN</v>
          </cell>
          <cell r="D2271">
            <v>15.88</v>
          </cell>
          <cell r="E2271">
            <v>11.41</v>
          </cell>
          <cell r="F2271">
            <v>27.29</v>
          </cell>
          <cell r="G2271">
            <v>9</v>
          </cell>
        </row>
        <row r="2272">
          <cell r="A2272" t="str">
            <v>38.23.120</v>
          </cell>
          <cell r="B2272" t="str">
            <v>Suporte para eletrocalha, galvanizado a fogo, 150x100 mm</v>
          </cell>
          <cell r="C2272" t="str">
            <v>UN</v>
          </cell>
          <cell r="D2272">
            <v>17.7</v>
          </cell>
          <cell r="E2272">
            <v>11.41</v>
          </cell>
          <cell r="F2272">
            <v>29.11</v>
          </cell>
          <cell r="G2272">
            <v>9</v>
          </cell>
        </row>
        <row r="2273">
          <cell r="A2273" t="str">
            <v>38.23.130</v>
          </cell>
          <cell r="B2273" t="str">
            <v>Suporte para eletrocalha, galvanizado a fogo, 200x100 mm</v>
          </cell>
          <cell r="C2273" t="str">
            <v>UN</v>
          </cell>
          <cell r="D2273">
            <v>20.87</v>
          </cell>
          <cell r="E2273">
            <v>11.41</v>
          </cell>
          <cell r="F2273">
            <v>32.28</v>
          </cell>
          <cell r="G2273">
            <v>9</v>
          </cell>
        </row>
        <row r="2274">
          <cell r="A2274" t="str">
            <v>38.23.140</v>
          </cell>
          <cell r="B2274" t="str">
            <v>Suporte para eletrocalha, galvanizado a fogo, 250x100 mm</v>
          </cell>
          <cell r="C2274" t="str">
            <v>UN</v>
          </cell>
          <cell r="D2274">
            <v>22.18</v>
          </cell>
          <cell r="E2274">
            <v>11.41</v>
          </cell>
          <cell r="F2274">
            <v>33.590000000000003</v>
          </cell>
          <cell r="G2274">
            <v>9</v>
          </cell>
        </row>
        <row r="2275">
          <cell r="A2275" t="str">
            <v>38.23.150</v>
          </cell>
          <cell r="B2275" t="str">
            <v>Suporte para eletrocalha, galvanizado a fogo, 300x100 mm</v>
          </cell>
          <cell r="C2275" t="str">
            <v>UN</v>
          </cell>
          <cell r="D2275">
            <v>26.03</v>
          </cell>
          <cell r="E2275">
            <v>11.41</v>
          </cell>
          <cell r="F2275">
            <v>37.44</v>
          </cell>
          <cell r="G2275">
            <v>9</v>
          </cell>
        </row>
        <row r="2276">
          <cell r="A2276" t="str">
            <v>38.23.160</v>
          </cell>
          <cell r="B2276" t="str">
            <v>Suporte para eletrocalha, galvanizado a fogo, 400x100 mm</v>
          </cell>
          <cell r="C2276" t="str">
            <v>UN</v>
          </cell>
          <cell r="D2276">
            <v>30.96</v>
          </cell>
          <cell r="E2276">
            <v>11.41</v>
          </cell>
          <cell r="F2276">
            <v>42.37</v>
          </cell>
          <cell r="G2276">
            <v>9</v>
          </cell>
        </row>
        <row r="2277">
          <cell r="A2277" t="str">
            <v>38.23.210</v>
          </cell>
          <cell r="B2277" t="str">
            <v>Mão francesa simples, galvanizada a fogo, L= 200 mm</v>
          </cell>
          <cell r="C2277" t="str">
            <v>UN</v>
          </cell>
          <cell r="D2277">
            <v>14.39</v>
          </cell>
          <cell r="E2277">
            <v>11.41</v>
          </cell>
          <cell r="F2277">
            <v>25.8</v>
          </cell>
          <cell r="G2277">
            <v>9</v>
          </cell>
        </row>
        <row r="2278">
          <cell r="A2278" t="str">
            <v>38.23.220</v>
          </cell>
          <cell r="B2278" t="str">
            <v>Mão francesa simples, galvanizada a fogo, L= 300 mm</v>
          </cell>
          <cell r="C2278" t="str">
            <v>UN</v>
          </cell>
          <cell r="D2278">
            <v>16.32</v>
          </cell>
          <cell r="E2278">
            <v>11.41</v>
          </cell>
          <cell r="F2278">
            <v>27.73</v>
          </cell>
          <cell r="G2278">
            <v>9</v>
          </cell>
        </row>
        <row r="2279">
          <cell r="A2279" t="str">
            <v>38.23.230</v>
          </cell>
          <cell r="B2279" t="str">
            <v>Mão francesa simples, galvanizada a fogo, L= 400 mm</v>
          </cell>
          <cell r="C2279" t="str">
            <v>UN</v>
          </cell>
          <cell r="D2279">
            <v>21.74</v>
          </cell>
          <cell r="E2279">
            <v>11.41</v>
          </cell>
          <cell r="F2279">
            <v>33.15</v>
          </cell>
          <cell r="G2279">
            <v>9</v>
          </cell>
        </row>
        <row r="2280">
          <cell r="A2280" t="str">
            <v>38.23.240</v>
          </cell>
          <cell r="B2280" t="str">
            <v>Mão francesa simples, galvanizada a fogo, L= 500 mm</v>
          </cell>
          <cell r="C2280" t="str">
            <v>UN</v>
          </cell>
          <cell r="D2280">
            <v>25.98</v>
          </cell>
          <cell r="E2280">
            <v>11.41</v>
          </cell>
          <cell r="F2280">
            <v>37.39</v>
          </cell>
          <cell r="G2280">
            <v>9</v>
          </cell>
        </row>
        <row r="2281">
          <cell r="A2281" t="str">
            <v>38.23.310</v>
          </cell>
          <cell r="B2281" t="str">
            <v>Mão francesa dupla, galvanizada a fogo, L= 300 mm</v>
          </cell>
          <cell r="C2281" t="str">
            <v>UN</v>
          </cell>
          <cell r="D2281">
            <v>28.73</v>
          </cell>
          <cell r="E2281">
            <v>15.98</v>
          </cell>
          <cell r="F2281">
            <v>44.71</v>
          </cell>
          <cell r="G2281">
            <v>9</v>
          </cell>
        </row>
        <row r="2282">
          <cell r="A2282" t="str">
            <v>38.23.320</v>
          </cell>
          <cell r="B2282" t="str">
            <v>Mão francesa dupla, galvanizada a fogo, L= 400 mm</v>
          </cell>
          <cell r="C2282" t="str">
            <v>UN</v>
          </cell>
          <cell r="D2282">
            <v>27.38</v>
          </cell>
          <cell r="E2282">
            <v>15.98</v>
          </cell>
          <cell r="F2282">
            <v>43.36</v>
          </cell>
          <cell r="G2282">
            <v>9</v>
          </cell>
        </row>
        <row r="2283">
          <cell r="A2283" t="str">
            <v>38.23.330</v>
          </cell>
          <cell r="B2283" t="str">
            <v>Mão francesa dupla, galvanizada a fogo, L= 500 mm</v>
          </cell>
          <cell r="C2283" t="str">
            <v>UN</v>
          </cell>
          <cell r="D2283">
            <v>45</v>
          </cell>
          <cell r="E2283">
            <v>15.98</v>
          </cell>
          <cell r="F2283">
            <v>60.98</v>
          </cell>
          <cell r="G2283">
            <v>9</v>
          </cell>
        </row>
        <row r="2284">
          <cell r="A2284" t="str">
            <v>39</v>
          </cell>
          <cell r="B2284" t="str">
            <v>CONDUTOR E ENFIACAO DE ENERGIA ELETRICA E TELEFONIA</v>
          </cell>
          <cell r="G2284">
            <v>9</v>
          </cell>
        </row>
        <row r="2285">
          <cell r="A2285" t="str">
            <v>39.02</v>
          </cell>
          <cell r="B2285" t="str">
            <v>Cabo de cobre, isolamento 450V / 750 V, isolacao em PVC 70°C</v>
          </cell>
          <cell r="G2285">
            <v>9</v>
          </cell>
        </row>
        <row r="2286">
          <cell r="A2286" t="str">
            <v>39.02.010</v>
          </cell>
          <cell r="B2286" t="str">
            <v>Cabo de cobre de 1,5 mm², isolamento 750 V - isolação em PVC 70°C</v>
          </cell>
          <cell r="C2286" t="str">
            <v>M</v>
          </cell>
          <cell r="D2286">
            <v>1.31</v>
          </cell>
          <cell r="E2286">
            <v>1.82</v>
          </cell>
          <cell r="F2286">
            <v>3.13</v>
          </cell>
          <cell r="G2286">
            <v>2</v>
          </cell>
        </row>
        <row r="2287">
          <cell r="A2287" t="str">
            <v>39.02.016</v>
          </cell>
          <cell r="B2287" t="str">
            <v>Cabo de cobre de 2,5 mm², isolamento 750 V - isolação em PVC 70°C</v>
          </cell>
          <cell r="C2287" t="str">
            <v>M</v>
          </cell>
          <cell r="D2287">
            <v>2.04</v>
          </cell>
          <cell r="E2287">
            <v>1.82</v>
          </cell>
          <cell r="F2287">
            <v>3.86</v>
          </cell>
          <cell r="G2287">
            <v>5</v>
          </cell>
        </row>
        <row r="2288">
          <cell r="A2288" t="str">
            <v>39.02.020</v>
          </cell>
          <cell r="B2288" t="str">
            <v>Cabo de cobre de 4 mm², isolamento 750 V - isolação em PVC 70°C</v>
          </cell>
          <cell r="C2288" t="str">
            <v>M</v>
          </cell>
          <cell r="D2288">
            <v>3.27</v>
          </cell>
          <cell r="E2288">
            <v>2.73</v>
          </cell>
          <cell r="F2288">
            <v>6</v>
          </cell>
          <cell r="G2288">
            <v>9</v>
          </cell>
        </row>
        <row r="2289">
          <cell r="A2289" t="str">
            <v>39.02.030</v>
          </cell>
          <cell r="B2289" t="str">
            <v>Cabo de cobre de 6 mm², isolamento 750 V - isolação em PVC 70°C</v>
          </cell>
          <cell r="C2289" t="str">
            <v>M</v>
          </cell>
          <cell r="D2289">
            <v>4.9000000000000004</v>
          </cell>
          <cell r="E2289">
            <v>3.2</v>
          </cell>
          <cell r="F2289">
            <v>8.1</v>
          </cell>
          <cell r="G2289">
            <v>9</v>
          </cell>
        </row>
        <row r="2290">
          <cell r="A2290" t="str">
            <v>39.02.040</v>
          </cell>
          <cell r="B2290" t="str">
            <v>Cabo de cobre de 10 mm², isolamento 750 V - isolação em PVC 70°C</v>
          </cell>
          <cell r="C2290" t="str">
            <v>M</v>
          </cell>
          <cell r="D2290">
            <v>8.08</v>
          </cell>
          <cell r="E2290">
            <v>3.66</v>
          </cell>
          <cell r="F2290">
            <v>11.74</v>
          </cell>
          <cell r="G2290">
            <v>9</v>
          </cell>
        </row>
        <row r="2291">
          <cell r="A2291" t="str">
            <v>39.03</v>
          </cell>
          <cell r="B2291" t="str">
            <v>Cabo de cobre, isolamento 0,6/1kV, isolacao em PVC 70°C</v>
          </cell>
          <cell r="G2291">
            <v>9</v>
          </cell>
        </row>
        <row r="2292">
          <cell r="A2292" t="str">
            <v>39.03.160</v>
          </cell>
          <cell r="B2292" t="str">
            <v>Cabo de cobre de 1,5 mm², isolamento 0,6/1 kV - isolação em PVC 70°C</v>
          </cell>
          <cell r="C2292" t="str">
            <v>M</v>
          </cell>
          <cell r="D2292">
            <v>1</v>
          </cell>
          <cell r="E2292">
            <v>1.82</v>
          </cell>
          <cell r="F2292">
            <v>2.82</v>
          </cell>
          <cell r="G2292">
            <v>9</v>
          </cell>
        </row>
        <row r="2293">
          <cell r="A2293" t="str">
            <v>39.03.170</v>
          </cell>
          <cell r="B2293" t="str">
            <v>Cabo de cobre de 2,5 mm², isolamento 0,6/1 kV - isolação em PVC 70°C</v>
          </cell>
          <cell r="C2293" t="str">
            <v>M</v>
          </cell>
          <cell r="D2293">
            <v>2.33</v>
          </cell>
          <cell r="E2293">
            <v>2.2799999999999998</v>
          </cell>
          <cell r="F2293">
            <v>4.6100000000000003</v>
          </cell>
          <cell r="G2293">
            <v>5</v>
          </cell>
        </row>
        <row r="2294">
          <cell r="A2294" t="str">
            <v>39.03.174</v>
          </cell>
          <cell r="B2294" t="str">
            <v>Cabo de cobre de 4 mm², isolamento 0,6/1 kV - isolação em PVC 70°C</v>
          </cell>
          <cell r="C2294" t="str">
            <v>M</v>
          </cell>
          <cell r="D2294">
            <v>2.41</v>
          </cell>
          <cell r="E2294">
            <v>2.73</v>
          </cell>
          <cell r="F2294">
            <v>5.14</v>
          </cell>
          <cell r="G2294">
            <v>9</v>
          </cell>
        </row>
        <row r="2295">
          <cell r="A2295" t="str">
            <v>39.03.178</v>
          </cell>
          <cell r="B2295" t="str">
            <v>Cabo de cobre de 6 mm², isolamento 0,6/1 kV - isolação em PVC 70°C</v>
          </cell>
          <cell r="C2295" t="str">
            <v>M</v>
          </cell>
          <cell r="D2295">
            <v>3.56</v>
          </cell>
          <cell r="E2295">
            <v>3.2</v>
          </cell>
          <cell r="F2295">
            <v>6.76</v>
          </cell>
          <cell r="G2295">
            <v>9</v>
          </cell>
        </row>
        <row r="2296">
          <cell r="A2296" t="str">
            <v>39.03.182</v>
          </cell>
          <cell r="B2296" t="str">
            <v>Cabo de cobre de 10 mm², isolamento 0,6/1 kV - isolação em PVC 70°C</v>
          </cell>
          <cell r="C2296" t="str">
            <v>M</v>
          </cell>
          <cell r="D2296">
            <v>6.64</v>
          </cell>
          <cell r="E2296">
            <v>3.66</v>
          </cell>
          <cell r="F2296">
            <v>10.3</v>
          </cell>
          <cell r="G2296">
            <v>9</v>
          </cell>
        </row>
        <row r="2297">
          <cell r="A2297" t="str">
            <v>39.04</v>
          </cell>
          <cell r="B2297" t="str">
            <v>Cabo de cobre nu, tempera mole, classe 2</v>
          </cell>
          <cell r="G2297">
            <v>9</v>
          </cell>
        </row>
        <row r="2298">
          <cell r="A2298" t="str">
            <v>39.04.040</v>
          </cell>
          <cell r="B2298" t="str">
            <v>Cabo de cobre nu, têmpera mole, classe 2, de 10 mm²</v>
          </cell>
          <cell r="C2298" t="str">
            <v>M</v>
          </cell>
          <cell r="D2298">
            <v>7.85</v>
          </cell>
          <cell r="E2298">
            <v>2.2799999999999998</v>
          </cell>
          <cell r="F2298">
            <v>10.130000000000001</v>
          </cell>
          <cell r="G2298">
            <v>9</v>
          </cell>
        </row>
        <row r="2299">
          <cell r="A2299" t="str">
            <v>39.04.050</v>
          </cell>
          <cell r="B2299" t="str">
            <v>Cabo de cobre nu, têmpera mole, classe 2, de 16 mm²</v>
          </cell>
          <cell r="C2299" t="str">
            <v>M</v>
          </cell>
          <cell r="D2299">
            <v>12.63</v>
          </cell>
          <cell r="E2299">
            <v>2.2799999999999998</v>
          </cell>
          <cell r="F2299">
            <v>14.91</v>
          </cell>
          <cell r="G2299">
            <v>5</v>
          </cell>
        </row>
        <row r="2300">
          <cell r="A2300" t="str">
            <v>39.04.060</v>
          </cell>
          <cell r="B2300" t="str">
            <v>Cabo de cobre nu, têmpera mole, classe 2, de 25 mm²</v>
          </cell>
          <cell r="C2300" t="str">
            <v>M</v>
          </cell>
          <cell r="D2300">
            <v>19.010000000000002</v>
          </cell>
          <cell r="E2300">
            <v>4.57</v>
          </cell>
          <cell r="F2300">
            <v>23.58</v>
          </cell>
          <cell r="G2300">
            <v>9</v>
          </cell>
        </row>
        <row r="2301">
          <cell r="A2301" t="str">
            <v>39.04.070</v>
          </cell>
          <cell r="B2301" t="str">
            <v>Cabo de cobre nu, têmpera mole, classe 2, de 35 mm²</v>
          </cell>
          <cell r="C2301" t="str">
            <v>M</v>
          </cell>
          <cell r="D2301">
            <v>27.86</v>
          </cell>
          <cell r="E2301">
            <v>6.85</v>
          </cell>
          <cell r="F2301">
            <v>34.71</v>
          </cell>
          <cell r="G2301">
            <v>9</v>
          </cell>
        </row>
        <row r="2302">
          <cell r="A2302" t="str">
            <v>39.04.080</v>
          </cell>
          <cell r="B2302" t="str">
            <v>Cabo de cobre nu, têmpera mole, classe 2, de 50 mm²</v>
          </cell>
          <cell r="C2302" t="str">
            <v>M</v>
          </cell>
          <cell r="D2302">
            <v>40.57</v>
          </cell>
          <cell r="E2302">
            <v>9.1300000000000008</v>
          </cell>
          <cell r="F2302">
            <v>49.7</v>
          </cell>
          <cell r="G2302">
            <v>9</v>
          </cell>
        </row>
        <row r="2303">
          <cell r="A2303" t="str">
            <v>39.04.100</v>
          </cell>
          <cell r="B2303" t="str">
            <v>Cabo de cobre nu, têmpera mole, classe 2, de 70 mm²</v>
          </cell>
          <cell r="C2303" t="str">
            <v>M</v>
          </cell>
          <cell r="D2303">
            <v>55.51</v>
          </cell>
          <cell r="E2303">
            <v>11.41</v>
          </cell>
          <cell r="F2303">
            <v>66.92</v>
          </cell>
          <cell r="G2303">
            <v>9</v>
          </cell>
        </row>
        <row r="2304">
          <cell r="A2304" t="str">
            <v>39.04.120</v>
          </cell>
          <cell r="B2304" t="str">
            <v>Cabo de cobre nu, têmpera mole, classe 2, de 95 mm²</v>
          </cell>
          <cell r="C2304" t="str">
            <v>M</v>
          </cell>
          <cell r="D2304">
            <v>81.95</v>
          </cell>
          <cell r="E2304">
            <v>13.69</v>
          </cell>
          <cell r="F2304">
            <v>95.64</v>
          </cell>
          <cell r="G2304">
            <v>9</v>
          </cell>
        </row>
        <row r="2305">
          <cell r="A2305" t="str">
            <v>39.04.180</v>
          </cell>
          <cell r="B2305" t="str">
            <v>Cabo de cobre nu, têmpera mole, classe 2, de 185 mm²</v>
          </cell>
          <cell r="C2305" t="str">
            <v>M</v>
          </cell>
          <cell r="D2305">
            <v>164.48</v>
          </cell>
          <cell r="E2305">
            <v>20.55</v>
          </cell>
          <cell r="F2305">
            <v>185.03</v>
          </cell>
          <cell r="G2305">
            <v>9</v>
          </cell>
        </row>
        <row r="2306">
          <cell r="A2306" t="str">
            <v>39.05</v>
          </cell>
          <cell r="B2306" t="str">
            <v>Cabo de cobre tripolar, isolamento 8,7/15 kV, isolacao EPR 90°C</v>
          </cell>
          <cell r="G2306">
            <v>9</v>
          </cell>
        </row>
        <row r="2307">
          <cell r="A2307" t="str">
            <v>39.05.070</v>
          </cell>
          <cell r="B2307" t="str">
            <v>Cabo de cobre de 3x35 mm², isolamento 8,7/15 kV - isolação EPR 90°C</v>
          </cell>
          <cell r="C2307" t="str">
            <v>M</v>
          </cell>
          <cell r="D2307">
            <v>167.63</v>
          </cell>
          <cell r="E2307">
            <v>41.4</v>
          </cell>
          <cell r="F2307">
            <v>209.03</v>
          </cell>
          <cell r="G2307">
            <v>9</v>
          </cell>
        </row>
        <row r="2308">
          <cell r="A2308" t="str">
            <v>39.06</v>
          </cell>
          <cell r="B2308" t="str">
            <v>Cabo de cobre unipolar, isolamento 8,7/15 kV, isolacao EPR 90°C</v>
          </cell>
          <cell r="G2308">
            <v>5</v>
          </cell>
        </row>
        <row r="2309">
          <cell r="A2309" t="str">
            <v>39.06.060</v>
          </cell>
          <cell r="B2309" t="str">
            <v>Cabo de cobre de 25 mm², isolamento 8,7/15 kV - isolação EPR 90°C</v>
          </cell>
          <cell r="C2309" t="str">
            <v>M</v>
          </cell>
          <cell r="D2309">
            <v>47.14</v>
          </cell>
          <cell r="E2309">
            <v>24.83</v>
          </cell>
          <cell r="F2309">
            <v>71.97</v>
          </cell>
          <cell r="G2309">
            <v>9</v>
          </cell>
        </row>
        <row r="2310">
          <cell r="A2310" t="str">
            <v>39.06.070</v>
          </cell>
          <cell r="B2310" t="str">
            <v>Cabo de cobre de 35 mm², isolamento 8,7/15 kV - isolação EPR 90°C</v>
          </cell>
          <cell r="C2310" t="str">
            <v>M</v>
          </cell>
          <cell r="D2310">
            <v>59.29</v>
          </cell>
          <cell r="E2310">
            <v>29.91</v>
          </cell>
          <cell r="F2310">
            <v>89.2</v>
          </cell>
          <cell r="G2310">
            <v>5</v>
          </cell>
        </row>
        <row r="2311">
          <cell r="A2311" t="str">
            <v>39.06.074</v>
          </cell>
          <cell r="B2311" t="str">
            <v>Cabo de cobre de 50 mm², isolamento 8,7/15 kV - isolação EPR 90°C</v>
          </cell>
          <cell r="C2311" t="str">
            <v>M</v>
          </cell>
          <cell r="D2311">
            <v>68.45</v>
          </cell>
          <cell r="E2311">
            <v>41.4</v>
          </cell>
          <cell r="F2311">
            <v>109.85</v>
          </cell>
          <cell r="G2311">
            <v>9</v>
          </cell>
        </row>
        <row r="2312">
          <cell r="A2312" t="str">
            <v>39.06.084</v>
          </cell>
          <cell r="B2312" t="str">
            <v>Cabo de cobre de 120 mm², isolamento 8,7/15 kV - isolação EPR 90°C</v>
          </cell>
          <cell r="C2312" t="str">
            <v>M</v>
          </cell>
          <cell r="D2312">
            <v>130.94999999999999</v>
          </cell>
          <cell r="E2312">
            <v>49.68</v>
          </cell>
          <cell r="F2312">
            <v>180.63</v>
          </cell>
          <cell r="G2312">
            <v>9</v>
          </cell>
        </row>
        <row r="2313">
          <cell r="A2313" t="str">
            <v>39.09</v>
          </cell>
          <cell r="B2313" t="str">
            <v>Conectores</v>
          </cell>
          <cell r="G2313">
            <v>9</v>
          </cell>
        </row>
        <row r="2314">
          <cell r="A2314" t="str">
            <v>39.09.010</v>
          </cell>
          <cell r="B2314" t="str">
            <v>Conector terminal tipo BNC para cabo coaxial RG 59</v>
          </cell>
          <cell r="C2314" t="str">
            <v>UN</v>
          </cell>
          <cell r="D2314">
            <v>9.6199999999999992</v>
          </cell>
          <cell r="E2314">
            <v>4.57</v>
          </cell>
          <cell r="F2314">
            <v>14.19</v>
          </cell>
          <cell r="G2314">
            <v>9</v>
          </cell>
        </row>
        <row r="2315">
          <cell r="A2315" t="str">
            <v>39.09.015</v>
          </cell>
          <cell r="B2315" t="str">
            <v>Conector de emenda tipo BNC para cabo coaxial RG 59</v>
          </cell>
          <cell r="C2315" t="str">
            <v>UN</v>
          </cell>
          <cell r="D2315">
            <v>6.52</v>
          </cell>
          <cell r="E2315">
            <v>4.57</v>
          </cell>
          <cell r="F2315">
            <v>11.09</v>
          </cell>
          <cell r="G2315">
            <v>5</v>
          </cell>
        </row>
        <row r="2316">
          <cell r="A2316" t="str">
            <v>39.09.020</v>
          </cell>
          <cell r="B2316" t="str">
            <v>Conector split-bolt para cabo de 25 mm², latão, simples</v>
          </cell>
          <cell r="C2316" t="str">
            <v>UN</v>
          </cell>
          <cell r="D2316">
            <v>8.94</v>
          </cell>
          <cell r="E2316">
            <v>4.57</v>
          </cell>
          <cell r="F2316">
            <v>13.51</v>
          </cell>
          <cell r="G2316">
            <v>9</v>
          </cell>
        </row>
        <row r="2317">
          <cell r="A2317" t="str">
            <v>39.09.040</v>
          </cell>
          <cell r="B2317" t="str">
            <v>Conector split-bolt para cabo de 35 mm², latão, simples</v>
          </cell>
          <cell r="C2317" t="str">
            <v>UN</v>
          </cell>
          <cell r="D2317">
            <v>10.87</v>
          </cell>
          <cell r="E2317">
            <v>4.57</v>
          </cell>
          <cell r="F2317">
            <v>15.44</v>
          </cell>
          <cell r="G2317">
            <v>9</v>
          </cell>
        </row>
        <row r="2318">
          <cell r="A2318" t="str">
            <v>39.09.060</v>
          </cell>
          <cell r="B2318" t="str">
            <v>Conector split-bolt para cabo de 50 mm², latão, simples</v>
          </cell>
          <cell r="C2318" t="str">
            <v>UN</v>
          </cell>
          <cell r="D2318">
            <v>12.14</v>
          </cell>
          <cell r="E2318">
            <v>4.57</v>
          </cell>
          <cell r="F2318">
            <v>16.71</v>
          </cell>
          <cell r="G2318">
            <v>9</v>
          </cell>
        </row>
        <row r="2319">
          <cell r="A2319" t="str">
            <v>39.09.100</v>
          </cell>
          <cell r="B2319" t="str">
            <v>Conector split-bolt para cabo de 25 mm², latão, com rabicho</v>
          </cell>
          <cell r="C2319" t="str">
            <v>UN</v>
          </cell>
          <cell r="D2319">
            <v>13.29</v>
          </cell>
          <cell r="E2319">
            <v>4.57</v>
          </cell>
          <cell r="F2319">
            <v>17.86</v>
          </cell>
          <cell r="G2319">
            <v>9</v>
          </cell>
        </row>
        <row r="2320">
          <cell r="A2320" t="str">
            <v>39.09.120</v>
          </cell>
          <cell r="B2320" t="str">
            <v>Conector split-bolt para cabo de 35 mm², latão, com rabicho</v>
          </cell>
          <cell r="C2320" t="str">
            <v>UN</v>
          </cell>
          <cell r="D2320">
            <v>15.01</v>
          </cell>
          <cell r="E2320">
            <v>4.57</v>
          </cell>
          <cell r="F2320">
            <v>19.579999999999998</v>
          </cell>
          <cell r="G2320">
            <v>9</v>
          </cell>
        </row>
        <row r="2321">
          <cell r="A2321" t="str">
            <v>39.09.140</v>
          </cell>
          <cell r="B2321" t="str">
            <v>Conector split-bolt para cabo de 50 mm², latão, com rabicho</v>
          </cell>
          <cell r="C2321" t="str">
            <v>UN</v>
          </cell>
          <cell r="D2321">
            <v>17.420000000000002</v>
          </cell>
          <cell r="E2321">
            <v>4.57</v>
          </cell>
          <cell r="F2321">
            <v>21.99</v>
          </cell>
          <cell r="G2321">
            <v>9</v>
          </cell>
        </row>
        <row r="2322">
          <cell r="A2322" t="str">
            <v>39.10</v>
          </cell>
          <cell r="B2322" t="str">
            <v>Terminais de pressao e compressao</v>
          </cell>
          <cell r="G2322">
            <v>9</v>
          </cell>
        </row>
        <row r="2323">
          <cell r="A2323" t="str">
            <v>39.10.050</v>
          </cell>
          <cell r="B2323" t="str">
            <v>Terminal de compressão para cabo de 2,5 mm²</v>
          </cell>
          <cell r="C2323" t="str">
            <v>UN</v>
          </cell>
          <cell r="D2323">
            <v>0.88</v>
          </cell>
          <cell r="E2323">
            <v>3.66</v>
          </cell>
          <cell r="F2323">
            <v>4.54</v>
          </cell>
          <cell r="G2323">
            <v>9</v>
          </cell>
        </row>
        <row r="2324">
          <cell r="A2324" t="str">
            <v>39.10.060</v>
          </cell>
          <cell r="B2324" t="str">
            <v>Terminal de pressão/compressão para cabo de 6 até 10 mm²</v>
          </cell>
          <cell r="C2324" t="str">
            <v>UN</v>
          </cell>
          <cell r="D2324">
            <v>7.27</v>
          </cell>
          <cell r="E2324">
            <v>6.85</v>
          </cell>
          <cell r="F2324">
            <v>14.12</v>
          </cell>
          <cell r="G2324">
            <v>5</v>
          </cell>
        </row>
        <row r="2325">
          <cell r="A2325" t="str">
            <v>39.10.080</v>
          </cell>
          <cell r="B2325" t="str">
            <v>Terminal de pressão/compressão para cabo de 16 mm²</v>
          </cell>
          <cell r="C2325" t="str">
            <v>UN</v>
          </cell>
          <cell r="D2325">
            <v>9.82</v>
          </cell>
          <cell r="E2325">
            <v>6.85</v>
          </cell>
          <cell r="F2325">
            <v>16.670000000000002</v>
          </cell>
          <cell r="G2325">
            <v>9</v>
          </cell>
        </row>
        <row r="2326">
          <cell r="A2326" t="str">
            <v>39.10.120</v>
          </cell>
          <cell r="B2326" t="str">
            <v>Terminal de pressão/compressão para cabo de 25 mm²</v>
          </cell>
          <cell r="C2326" t="str">
            <v>UN</v>
          </cell>
          <cell r="D2326">
            <v>9.3800000000000008</v>
          </cell>
          <cell r="E2326">
            <v>6.85</v>
          </cell>
          <cell r="F2326">
            <v>16.23</v>
          </cell>
          <cell r="G2326">
            <v>9</v>
          </cell>
        </row>
        <row r="2327">
          <cell r="A2327" t="str">
            <v>39.10.130</v>
          </cell>
          <cell r="B2327" t="str">
            <v>Terminal de pressão/compressão para cabo de 35 mm²</v>
          </cell>
          <cell r="C2327" t="str">
            <v>UN</v>
          </cell>
          <cell r="D2327">
            <v>10.06</v>
          </cell>
          <cell r="E2327">
            <v>6.85</v>
          </cell>
          <cell r="F2327">
            <v>16.91</v>
          </cell>
          <cell r="G2327">
            <v>9</v>
          </cell>
        </row>
        <row r="2328">
          <cell r="A2328" t="str">
            <v>39.10.160</v>
          </cell>
          <cell r="B2328" t="str">
            <v>Terminal de pressão/compressão para cabo de 50 mm²</v>
          </cell>
          <cell r="C2328" t="str">
            <v>UN</v>
          </cell>
          <cell r="D2328">
            <v>15.7</v>
          </cell>
          <cell r="E2328">
            <v>6.85</v>
          </cell>
          <cell r="F2328">
            <v>22.55</v>
          </cell>
          <cell r="G2328">
            <v>9</v>
          </cell>
        </row>
        <row r="2329">
          <cell r="A2329" t="str">
            <v>39.10.200</v>
          </cell>
          <cell r="B2329" t="str">
            <v>Terminal de pressão/compressão para cabo de 70 mm²</v>
          </cell>
          <cell r="C2329" t="str">
            <v>UN</v>
          </cell>
          <cell r="D2329">
            <v>15.78</v>
          </cell>
          <cell r="E2329">
            <v>6.85</v>
          </cell>
          <cell r="F2329">
            <v>22.63</v>
          </cell>
          <cell r="G2329">
            <v>9</v>
          </cell>
        </row>
        <row r="2330">
          <cell r="A2330" t="str">
            <v>39.10.240</v>
          </cell>
          <cell r="B2330" t="str">
            <v>Terminal de pressão/compressão para cabo de 95 mm²</v>
          </cell>
          <cell r="C2330" t="str">
            <v>UN</v>
          </cell>
          <cell r="D2330">
            <v>22.13</v>
          </cell>
          <cell r="E2330">
            <v>6.85</v>
          </cell>
          <cell r="F2330">
            <v>28.98</v>
          </cell>
          <cell r="G2330">
            <v>9</v>
          </cell>
        </row>
        <row r="2331">
          <cell r="A2331" t="str">
            <v>39.10.246</v>
          </cell>
          <cell r="B2331" t="str">
            <v>Terminal de pressão/compressão para cabo de 120 mm²</v>
          </cell>
          <cell r="C2331" t="str">
            <v>UN</v>
          </cell>
          <cell r="D2331">
            <v>31.96</v>
          </cell>
          <cell r="E2331">
            <v>9.1300000000000008</v>
          </cell>
          <cell r="F2331">
            <v>41.09</v>
          </cell>
          <cell r="G2331">
            <v>9</v>
          </cell>
        </row>
        <row r="2332">
          <cell r="A2332" t="str">
            <v>39.10.250</v>
          </cell>
          <cell r="B2332" t="str">
            <v>Terminal de pressão/compressão para cabo de 150 mm²</v>
          </cell>
          <cell r="C2332" t="str">
            <v>UN</v>
          </cell>
          <cell r="D2332">
            <v>33.659999999999997</v>
          </cell>
          <cell r="E2332">
            <v>9.1300000000000008</v>
          </cell>
          <cell r="F2332">
            <v>42.79</v>
          </cell>
          <cell r="G2332">
            <v>9</v>
          </cell>
        </row>
        <row r="2333">
          <cell r="A2333" t="str">
            <v>39.10.280</v>
          </cell>
          <cell r="B2333" t="str">
            <v>Terminal de pressão/compressão para cabo de 185 mm²</v>
          </cell>
          <cell r="C2333" t="str">
            <v>UN</v>
          </cell>
          <cell r="D2333">
            <v>42.2</v>
          </cell>
          <cell r="E2333">
            <v>9.1300000000000008</v>
          </cell>
          <cell r="F2333">
            <v>51.33</v>
          </cell>
          <cell r="G2333">
            <v>9</v>
          </cell>
        </row>
        <row r="2334">
          <cell r="A2334" t="str">
            <v>39.10.300</v>
          </cell>
          <cell r="B2334" t="str">
            <v>Terminal de pressão/compressão para cabo de 240 mm²</v>
          </cell>
          <cell r="C2334" t="str">
            <v>UN</v>
          </cell>
          <cell r="D2334">
            <v>46.41</v>
          </cell>
          <cell r="E2334">
            <v>9.1300000000000008</v>
          </cell>
          <cell r="F2334">
            <v>55.54</v>
          </cell>
          <cell r="G2334">
            <v>9</v>
          </cell>
        </row>
        <row r="2335">
          <cell r="A2335" t="str">
            <v>39.11</v>
          </cell>
          <cell r="B2335" t="str">
            <v>Fios e cabos telefônicos</v>
          </cell>
          <cell r="G2335">
            <v>9</v>
          </cell>
        </row>
        <row r="2336">
          <cell r="A2336" t="str">
            <v>39.11.020</v>
          </cell>
          <cell r="B2336" t="str">
            <v>Cabo telefônico CI, com 10 pares de 0,50 mm, para centrais telefônicas, equipamentos e rede interna</v>
          </cell>
          <cell r="C2336" t="str">
            <v>M</v>
          </cell>
          <cell r="D2336">
            <v>5.47</v>
          </cell>
          <cell r="E2336">
            <v>6.85</v>
          </cell>
          <cell r="F2336">
            <v>12.32</v>
          </cell>
          <cell r="G2336">
            <v>9</v>
          </cell>
        </row>
        <row r="2337">
          <cell r="A2337" t="str">
            <v>39.11.040</v>
          </cell>
          <cell r="B2337" t="str">
            <v>Cabo telefônico CI, com 20 pares de 0,50 mm, para centrais telefônicas, equipamentos e rede interna</v>
          </cell>
          <cell r="C2337" t="str">
            <v>M</v>
          </cell>
          <cell r="D2337">
            <v>10.07</v>
          </cell>
          <cell r="E2337">
            <v>6.85</v>
          </cell>
          <cell r="F2337">
            <v>16.920000000000002</v>
          </cell>
          <cell r="G2337">
            <v>5</v>
          </cell>
        </row>
        <row r="2338">
          <cell r="A2338" t="str">
            <v>39.11.080</v>
          </cell>
          <cell r="B2338" t="str">
            <v>Cabo telefônico CI, com 50 pares de 0,50 mm, para centrais telefônicas, equipamentos e rede interna</v>
          </cell>
          <cell r="C2338" t="str">
            <v>M</v>
          </cell>
          <cell r="D2338">
            <v>27.52</v>
          </cell>
          <cell r="E2338">
            <v>6.85</v>
          </cell>
          <cell r="F2338">
            <v>34.369999999999997</v>
          </cell>
          <cell r="G2338">
            <v>9</v>
          </cell>
        </row>
        <row r="2339">
          <cell r="A2339" t="str">
            <v>39.11.091</v>
          </cell>
          <cell r="B2339" t="str">
            <v>Cabo telefônico CI, com 01 par de 0,40 mm, para centrais telefônicas, equipamentos e rede interna</v>
          </cell>
          <cell r="C2339" t="str">
            <v>M</v>
          </cell>
          <cell r="D2339">
            <v>0.75</v>
          </cell>
          <cell r="E2339">
            <v>3.66</v>
          </cell>
          <cell r="F2339">
            <v>4.41</v>
          </cell>
          <cell r="G2339">
            <v>9</v>
          </cell>
        </row>
        <row r="2340">
          <cell r="A2340" t="str">
            <v>39.11.092</v>
          </cell>
          <cell r="B2340" t="str">
            <v>Cabo telefônico CCI, com 1 par de 0,50 mm, para ligação de aparelhos telefônicos</v>
          </cell>
          <cell r="C2340" t="str">
            <v>M</v>
          </cell>
          <cell r="D2340">
            <v>0.84</v>
          </cell>
          <cell r="E2340">
            <v>3.66</v>
          </cell>
          <cell r="F2340">
            <v>4.5</v>
          </cell>
          <cell r="G2340">
            <v>9</v>
          </cell>
        </row>
        <row r="2341">
          <cell r="A2341" t="str">
            <v>39.11.110</v>
          </cell>
          <cell r="B2341" t="str">
            <v>Fio telefônico externo tipo FE-160</v>
          </cell>
          <cell r="C2341" t="str">
            <v>M</v>
          </cell>
          <cell r="D2341">
            <v>1.37</v>
          </cell>
          <cell r="E2341">
            <v>13.69</v>
          </cell>
          <cell r="F2341">
            <v>15.06</v>
          </cell>
          <cell r="G2341">
            <v>9</v>
          </cell>
        </row>
        <row r="2342">
          <cell r="A2342" t="str">
            <v>39.11.120</v>
          </cell>
          <cell r="B2342" t="str">
            <v>Cabo telefônico CTP-APL-SN, com 10 pares de 0,50 mm, para cotos de transição em caixas e entradas</v>
          </cell>
          <cell r="C2342" t="str">
            <v>M</v>
          </cell>
          <cell r="D2342">
            <v>6.05</v>
          </cell>
          <cell r="E2342">
            <v>5.48</v>
          </cell>
          <cell r="F2342">
            <v>11.53</v>
          </cell>
          <cell r="G2342">
            <v>9</v>
          </cell>
        </row>
        <row r="2343">
          <cell r="A2343" t="str">
            <v>39.11.190</v>
          </cell>
          <cell r="B2343" t="str">
            <v>Cabo telefônico CCE-APL, com 4 pares de 0,50 mm, para conexões em rede externa</v>
          </cell>
          <cell r="C2343" t="str">
            <v>M</v>
          </cell>
          <cell r="D2343">
            <v>3.3</v>
          </cell>
          <cell r="E2343">
            <v>4.57</v>
          </cell>
          <cell r="F2343">
            <v>7.87</v>
          </cell>
          <cell r="G2343">
            <v>9</v>
          </cell>
        </row>
        <row r="2344">
          <cell r="A2344" t="str">
            <v>39.11.210</v>
          </cell>
          <cell r="B2344" t="str">
            <v>Cabo telefônico secundário de distribuição CTP-APL, com 20 pares de 0,50 mm, para rede externa</v>
          </cell>
          <cell r="C2344" t="str">
            <v>M</v>
          </cell>
          <cell r="D2344">
            <v>12.54</v>
          </cell>
          <cell r="E2344">
            <v>5.93</v>
          </cell>
          <cell r="F2344">
            <v>18.47</v>
          </cell>
          <cell r="G2344">
            <v>9</v>
          </cell>
        </row>
        <row r="2345">
          <cell r="A2345" t="str">
            <v>39.11.230</v>
          </cell>
          <cell r="B2345" t="str">
            <v>Cabo telefônico secundário de distribuição CTP-APL, com 50 pares de 0,50 mm, para rede externa</v>
          </cell>
          <cell r="C2345" t="str">
            <v>M</v>
          </cell>
          <cell r="D2345">
            <v>29.39</v>
          </cell>
          <cell r="E2345">
            <v>7.3</v>
          </cell>
          <cell r="F2345">
            <v>36.69</v>
          </cell>
          <cell r="G2345">
            <v>9</v>
          </cell>
        </row>
        <row r="2346">
          <cell r="A2346" t="str">
            <v>39.11.240</v>
          </cell>
          <cell r="B2346" t="str">
            <v>Cabo telefônico secundário de distribuição CTP-APL, com 100 pares de 0,50 mm, para rede externa</v>
          </cell>
          <cell r="C2346" t="str">
            <v>M</v>
          </cell>
          <cell r="D2346">
            <v>53.86</v>
          </cell>
          <cell r="E2346">
            <v>9.59</v>
          </cell>
          <cell r="F2346">
            <v>63.45</v>
          </cell>
          <cell r="G2346">
            <v>9</v>
          </cell>
        </row>
        <row r="2347">
          <cell r="A2347" t="str">
            <v>39.11.270</v>
          </cell>
          <cell r="B2347" t="str">
            <v>Cabo telefônico secundário de distribuição CTP-APL-G, com 10 pares de 0,50 mm, para rede subterrânea</v>
          </cell>
          <cell r="C2347" t="str">
            <v>M</v>
          </cell>
          <cell r="D2347">
            <v>9.36</v>
          </cell>
          <cell r="E2347">
            <v>5.48</v>
          </cell>
          <cell r="F2347">
            <v>14.84</v>
          </cell>
          <cell r="G2347">
            <v>9</v>
          </cell>
        </row>
        <row r="2348">
          <cell r="A2348" t="str">
            <v>39.11.280</v>
          </cell>
          <cell r="B2348" t="str">
            <v>Cabo telefônico secundário de distribuição CTP-APL-G, com 20 pares de 0,50 mm, para rede subterrânea</v>
          </cell>
          <cell r="C2348" t="str">
            <v>M</v>
          </cell>
          <cell r="D2348">
            <v>15.13</v>
          </cell>
          <cell r="E2348">
            <v>5.93</v>
          </cell>
          <cell r="F2348">
            <v>21.06</v>
          </cell>
          <cell r="G2348">
            <v>9</v>
          </cell>
        </row>
        <row r="2349">
          <cell r="A2349" t="str">
            <v>39.11.300</v>
          </cell>
          <cell r="B2349" t="str">
            <v>Cabo telefônico secundário de distribuição CTP-APL-G, com 50 pares de 0,50 mm, para rede subterrânea</v>
          </cell>
          <cell r="C2349" t="str">
            <v>M</v>
          </cell>
          <cell r="D2349">
            <v>32.51</v>
          </cell>
          <cell r="E2349">
            <v>7.3</v>
          </cell>
          <cell r="F2349">
            <v>39.81</v>
          </cell>
          <cell r="G2349">
            <v>9</v>
          </cell>
        </row>
        <row r="2350">
          <cell r="A2350" t="str">
            <v>39.11.400</v>
          </cell>
          <cell r="B2350" t="str">
            <v>Cabo telefônico secundário de distribuição CTP-APL, com 10 pares de 0,65 mm, para rede externa</v>
          </cell>
          <cell r="C2350" t="str">
            <v>M</v>
          </cell>
          <cell r="D2350">
            <v>11.44</v>
          </cell>
          <cell r="E2350">
            <v>5.48</v>
          </cell>
          <cell r="F2350">
            <v>16.920000000000002</v>
          </cell>
          <cell r="G2350">
            <v>9</v>
          </cell>
        </row>
        <row r="2351">
          <cell r="A2351" t="str">
            <v>39.11.410</v>
          </cell>
          <cell r="B2351" t="str">
            <v>Cabo telefônico secundário de distribuição CTP-APL, com 20 pares de 0,65 mm, para rede externa</v>
          </cell>
          <cell r="C2351" t="str">
            <v>M</v>
          </cell>
          <cell r="D2351">
            <v>16.32</v>
          </cell>
          <cell r="E2351">
            <v>5.93</v>
          </cell>
          <cell r="F2351">
            <v>22.25</v>
          </cell>
          <cell r="G2351">
            <v>9</v>
          </cell>
        </row>
        <row r="2352">
          <cell r="A2352" t="str">
            <v>39.11.430</v>
          </cell>
          <cell r="B2352" t="str">
            <v>Cabo telefônico secundário de distribuição CTP-APL, com 50 pares de 0,65 mm, para rede externa</v>
          </cell>
          <cell r="C2352" t="str">
            <v>M</v>
          </cell>
          <cell r="D2352">
            <v>38.04</v>
          </cell>
          <cell r="E2352">
            <v>7.3</v>
          </cell>
          <cell r="F2352">
            <v>45.34</v>
          </cell>
          <cell r="G2352">
            <v>9</v>
          </cell>
        </row>
        <row r="2353">
          <cell r="A2353" t="str">
            <v>39.12</v>
          </cell>
          <cell r="B2353" t="str">
            <v>Cabo de cobre flexivel, isolamento 600 V, isolacao em VC/E 105°C</v>
          </cell>
          <cell r="G2353">
            <v>9</v>
          </cell>
        </row>
        <row r="2354">
          <cell r="A2354" t="str">
            <v>39.12.510</v>
          </cell>
          <cell r="B2354" t="str">
            <v>Cabo de cobre flexível blindado de 2 x 1,5 mm², isolamento 600V, isolação em VC/E 105°C - para detecção de incêndio</v>
          </cell>
          <cell r="C2354" t="str">
            <v>M</v>
          </cell>
          <cell r="D2354">
            <v>4.03</v>
          </cell>
          <cell r="E2354">
            <v>4.57</v>
          </cell>
          <cell r="F2354">
            <v>8.6</v>
          </cell>
          <cell r="G2354">
            <v>9</v>
          </cell>
        </row>
        <row r="2355">
          <cell r="A2355" t="str">
            <v>39.12.520</v>
          </cell>
          <cell r="B2355" t="str">
            <v>Cabo de cobre flexível blindado de 3 x 1,5 mm², isolamento 600V, isolação em VC/E 105°C - para detecção de incêndio</v>
          </cell>
          <cell r="C2355" t="str">
            <v>M</v>
          </cell>
          <cell r="D2355">
            <v>5.61</v>
          </cell>
          <cell r="E2355">
            <v>4.57</v>
          </cell>
          <cell r="F2355">
            <v>10.18</v>
          </cell>
          <cell r="G2355">
            <v>5</v>
          </cell>
        </row>
        <row r="2356">
          <cell r="A2356" t="str">
            <v>39.12.530</v>
          </cell>
          <cell r="B2356" t="str">
            <v>Cabo de cobre flexível blindado de 2 x 2,5 mm², isolamento 600V, isolação em VC/E 105°C - para detecção de incêndio</v>
          </cell>
          <cell r="C2356" t="str">
            <v>M</v>
          </cell>
          <cell r="D2356">
            <v>6.3</v>
          </cell>
          <cell r="E2356">
            <v>4.57</v>
          </cell>
          <cell r="F2356">
            <v>10.87</v>
          </cell>
          <cell r="G2356">
            <v>9</v>
          </cell>
        </row>
        <row r="2357">
          <cell r="A2357" t="str">
            <v>39.14</v>
          </cell>
          <cell r="B2357" t="str">
            <v>Cabo de aluminio nu com alma de aco</v>
          </cell>
          <cell r="G2357">
            <v>9</v>
          </cell>
        </row>
        <row r="2358">
          <cell r="A2358" t="str">
            <v>39.14.010</v>
          </cell>
          <cell r="B2358" t="str">
            <v>Cabo de alumínio nu com alma de aço CAA, 1/0 AWG - Raven</v>
          </cell>
          <cell r="C2358" t="str">
            <v>M</v>
          </cell>
          <cell r="D2358">
            <v>8.08</v>
          </cell>
          <cell r="E2358">
            <v>6.51</v>
          </cell>
          <cell r="F2358">
            <v>14.59</v>
          </cell>
          <cell r="G2358">
            <v>9</v>
          </cell>
        </row>
        <row r="2359">
          <cell r="A2359" t="str">
            <v>39.14.050</v>
          </cell>
          <cell r="B2359" t="str">
            <v>Cabo de alumínio nu com alma de aço CAA, 4 AWG - Swan</v>
          </cell>
          <cell r="C2359" t="str">
            <v>M</v>
          </cell>
          <cell r="D2359">
            <v>3.19</v>
          </cell>
          <cell r="E2359">
            <v>6.51</v>
          </cell>
          <cell r="F2359">
            <v>9.6999999999999993</v>
          </cell>
          <cell r="G2359">
            <v>5</v>
          </cell>
        </row>
        <row r="2360">
          <cell r="A2360" t="str">
            <v>39.15</v>
          </cell>
          <cell r="B2360" t="str">
            <v>Cabo de aluminio nu sem alma de aco</v>
          </cell>
          <cell r="G2360">
            <v>9</v>
          </cell>
        </row>
        <row r="2361">
          <cell r="A2361" t="str">
            <v>39.15.040</v>
          </cell>
          <cell r="B2361" t="str">
            <v>Cabo de alumínio nu sem alma de aço CA, 2 AWG - Iris</v>
          </cell>
          <cell r="C2361" t="str">
            <v>M</v>
          </cell>
          <cell r="D2361">
            <v>4</v>
          </cell>
          <cell r="E2361">
            <v>6.51</v>
          </cell>
          <cell r="F2361">
            <v>10.51</v>
          </cell>
          <cell r="G2361">
            <v>9</v>
          </cell>
        </row>
        <row r="2362">
          <cell r="A2362" t="str">
            <v>39.15.070</v>
          </cell>
          <cell r="B2362" t="str">
            <v>Cabo de alumínio nu sem alma de aço CA, 2/0 AWG - Aster</v>
          </cell>
          <cell r="C2362" t="str">
            <v>M</v>
          </cell>
          <cell r="D2362">
            <v>8.01</v>
          </cell>
          <cell r="E2362">
            <v>6.51</v>
          </cell>
          <cell r="F2362">
            <v>14.52</v>
          </cell>
          <cell r="G2362">
            <v>5</v>
          </cell>
        </row>
        <row r="2363">
          <cell r="A2363" t="str">
            <v>39.18</v>
          </cell>
          <cell r="B2363" t="str">
            <v>Cabo para transmissao de dados</v>
          </cell>
          <cell r="G2363">
            <v>9</v>
          </cell>
        </row>
        <row r="2364">
          <cell r="A2364" t="str">
            <v>39.18.100</v>
          </cell>
          <cell r="B2364" t="str">
            <v>Cabo coaxial tipo RG 6</v>
          </cell>
          <cell r="C2364" t="str">
            <v>M</v>
          </cell>
          <cell r="D2364">
            <v>1.53</v>
          </cell>
          <cell r="E2364">
            <v>5.0199999999999996</v>
          </cell>
          <cell r="F2364">
            <v>6.55</v>
          </cell>
          <cell r="G2364">
            <v>9</v>
          </cell>
        </row>
        <row r="2365">
          <cell r="A2365" t="str">
            <v>39.18.104</v>
          </cell>
          <cell r="B2365" t="str">
            <v>Cabo coaxial tipo RG 11</v>
          </cell>
          <cell r="C2365" t="str">
            <v>M</v>
          </cell>
          <cell r="D2365">
            <v>17.940000000000001</v>
          </cell>
          <cell r="E2365">
            <v>5.0199999999999996</v>
          </cell>
          <cell r="F2365">
            <v>22.96</v>
          </cell>
          <cell r="G2365">
            <v>5</v>
          </cell>
        </row>
        <row r="2366">
          <cell r="A2366" t="str">
            <v>39.18.106</v>
          </cell>
          <cell r="B2366" t="str">
            <v>Cabo coaxial tipo RG 59</v>
          </cell>
          <cell r="C2366" t="str">
            <v>M</v>
          </cell>
          <cell r="D2366">
            <v>6.45</v>
          </cell>
          <cell r="E2366">
            <v>3.88</v>
          </cell>
          <cell r="F2366">
            <v>10.33</v>
          </cell>
          <cell r="G2366">
            <v>9</v>
          </cell>
        </row>
        <row r="2367">
          <cell r="A2367" t="str">
            <v>39.18.110</v>
          </cell>
          <cell r="B2367" t="str">
            <v>Cabo coaxial tipo RGC 6</v>
          </cell>
          <cell r="C2367" t="str">
            <v>M</v>
          </cell>
          <cell r="D2367">
            <v>2.44</v>
          </cell>
          <cell r="E2367">
            <v>5.0199999999999996</v>
          </cell>
          <cell r="F2367">
            <v>7.46</v>
          </cell>
          <cell r="G2367">
            <v>9</v>
          </cell>
        </row>
        <row r="2368">
          <cell r="A2368" t="str">
            <v>39.18.114</v>
          </cell>
          <cell r="B2368" t="str">
            <v>Cabo coaxial tipo RGC 59</v>
          </cell>
          <cell r="C2368" t="str">
            <v>M</v>
          </cell>
          <cell r="D2368">
            <v>3.67</v>
          </cell>
          <cell r="E2368">
            <v>3.88</v>
          </cell>
          <cell r="F2368">
            <v>7.55</v>
          </cell>
          <cell r="G2368">
            <v>9</v>
          </cell>
        </row>
        <row r="2369">
          <cell r="A2369" t="str">
            <v>39.18.120</v>
          </cell>
          <cell r="B2369" t="str">
            <v>Cabo para rede U/UTP 23 AWG com 4 pares - categoria 6A</v>
          </cell>
          <cell r="C2369" t="str">
            <v>M</v>
          </cell>
          <cell r="D2369">
            <v>18.850000000000001</v>
          </cell>
          <cell r="E2369">
            <v>5.0199999999999996</v>
          </cell>
          <cell r="F2369">
            <v>23.87</v>
          </cell>
          <cell r="G2369">
            <v>9</v>
          </cell>
        </row>
        <row r="2370">
          <cell r="A2370" t="str">
            <v>39.18.126</v>
          </cell>
          <cell r="B2370" t="str">
            <v>Cabo para rede 24 AWG com 4 pares, categoria 6</v>
          </cell>
          <cell r="C2370" t="str">
            <v>M</v>
          </cell>
          <cell r="D2370">
            <v>4.1399999999999997</v>
          </cell>
          <cell r="E2370">
            <v>5.0199999999999996</v>
          </cell>
          <cell r="F2370">
            <v>9.16</v>
          </cell>
          <cell r="G2370">
            <v>9</v>
          </cell>
        </row>
        <row r="2371">
          <cell r="A2371" t="str">
            <v>39.20</v>
          </cell>
          <cell r="B2371" t="str">
            <v>Reparos, conservacoes e complementos - GRUPO 39</v>
          </cell>
          <cell r="G2371">
            <v>9</v>
          </cell>
        </row>
        <row r="2372">
          <cell r="A2372" t="str">
            <v>39.20.005</v>
          </cell>
          <cell r="B2372" t="str">
            <v>Conector prensa-cabo de 3/4´</v>
          </cell>
          <cell r="C2372" t="str">
            <v>UN</v>
          </cell>
          <cell r="D2372">
            <v>8.77</v>
          </cell>
          <cell r="E2372">
            <v>7.61</v>
          </cell>
          <cell r="F2372">
            <v>16.38</v>
          </cell>
          <cell r="G2372">
            <v>9</v>
          </cell>
        </row>
        <row r="2373">
          <cell r="A2373" t="str">
            <v>39.20.010</v>
          </cell>
          <cell r="B2373" t="str">
            <v>Recolocação de condutor aparente com diâmetro externo até 6,5 mm</v>
          </cell>
          <cell r="C2373" t="str">
            <v>M</v>
          </cell>
          <cell r="E2373">
            <v>6.51</v>
          </cell>
          <cell r="F2373">
            <v>6.51</v>
          </cell>
          <cell r="G2373">
            <v>5</v>
          </cell>
        </row>
        <row r="2374">
          <cell r="A2374" t="str">
            <v>39.20.030</v>
          </cell>
          <cell r="B2374" t="str">
            <v>Recolocação de condutor aparente com diâmetro externo acima de 6,5 mm</v>
          </cell>
          <cell r="C2374" t="str">
            <v>M</v>
          </cell>
          <cell r="E2374">
            <v>13.01</v>
          </cell>
          <cell r="F2374">
            <v>13.01</v>
          </cell>
          <cell r="G2374">
            <v>9</v>
          </cell>
        </row>
        <row r="2375">
          <cell r="A2375" t="str">
            <v>39.21</v>
          </cell>
          <cell r="B2375" t="str">
            <v>Cabo de cobre flexivel, isolamento 0,6/1 kV, isolacao em HEPR 90°C</v>
          </cell>
          <cell r="G2375">
            <v>9</v>
          </cell>
        </row>
        <row r="2376">
          <cell r="A2376" t="str">
            <v>39.21.010</v>
          </cell>
          <cell r="B2376" t="str">
            <v>Cabo de cobre flexível de 1,5 mm², isolamento 0,6/1kV - isolação HEPR 90°C</v>
          </cell>
          <cell r="C2376" t="str">
            <v>M</v>
          </cell>
          <cell r="D2376">
            <v>1.3</v>
          </cell>
          <cell r="E2376">
            <v>0.91</v>
          </cell>
          <cell r="F2376">
            <v>2.21</v>
          </cell>
          <cell r="G2376">
            <v>9</v>
          </cell>
        </row>
        <row r="2377">
          <cell r="A2377" t="str">
            <v>39.21.020</v>
          </cell>
          <cell r="B2377" t="str">
            <v>Cabo de cobre flexível de 2,5 mm², isolamento 0,6/1kV - isolação HEPR 90°C</v>
          </cell>
          <cell r="C2377" t="str">
            <v>M</v>
          </cell>
          <cell r="D2377">
            <v>2.0099999999999998</v>
          </cell>
          <cell r="E2377">
            <v>0.91</v>
          </cell>
          <cell r="F2377">
            <v>2.92</v>
          </cell>
          <cell r="G2377">
            <v>5</v>
          </cell>
        </row>
        <row r="2378">
          <cell r="A2378" t="str">
            <v>39.21.030</v>
          </cell>
          <cell r="B2378" t="str">
            <v>Cabo de cobre flexível de 4 mm², isolamento 0,6/1kV - isolação HEPR 90°C</v>
          </cell>
          <cell r="C2378" t="str">
            <v>M</v>
          </cell>
          <cell r="D2378">
            <v>3.19</v>
          </cell>
          <cell r="E2378">
            <v>0.91</v>
          </cell>
          <cell r="F2378">
            <v>4.0999999999999996</v>
          </cell>
          <cell r="G2378">
            <v>9</v>
          </cell>
        </row>
        <row r="2379">
          <cell r="A2379" t="str">
            <v>39.21.040</v>
          </cell>
          <cell r="B2379" t="str">
            <v>Cabo de cobre flexível de 6 mm², isolamento 0,6/1kV - isolação HEPR 90°C</v>
          </cell>
          <cell r="C2379" t="str">
            <v>M</v>
          </cell>
          <cell r="D2379">
            <v>4.43</v>
          </cell>
          <cell r="E2379">
            <v>0.91</v>
          </cell>
          <cell r="F2379">
            <v>5.34</v>
          </cell>
          <cell r="G2379">
            <v>9</v>
          </cell>
        </row>
        <row r="2380">
          <cell r="A2380" t="str">
            <v>39.21.050</v>
          </cell>
          <cell r="B2380" t="str">
            <v>Cabo de cobre flexível de 10 mm², isolamento 0,6/1kV - isolação HEPR 90°C</v>
          </cell>
          <cell r="C2380" t="str">
            <v>M</v>
          </cell>
          <cell r="D2380">
            <v>7.29</v>
          </cell>
          <cell r="E2380">
            <v>3.66</v>
          </cell>
          <cell r="F2380">
            <v>10.95</v>
          </cell>
          <cell r="G2380">
            <v>9</v>
          </cell>
        </row>
        <row r="2381">
          <cell r="A2381" t="str">
            <v>39.21.060</v>
          </cell>
          <cell r="B2381" t="str">
            <v>Cabo de cobre flexível de 16 mm², isolamento 0,6/1kV - isolação HEPR 90°C</v>
          </cell>
          <cell r="C2381" t="str">
            <v>M</v>
          </cell>
          <cell r="D2381">
            <v>10.99</v>
          </cell>
          <cell r="E2381">
            <v>4.1100000000000003</v>
          </cell>
          <cell r="F2381">
            <v>15.1</v>
          </cell>
          <cell r="G2381">
            <v>9</v>
          </cell>
        </row>
        <row r="2382">
          <cell r="A2382" t="str">
            <v>39.21.070</v>
          </cell>
          <cell r="B2382" t="str">
            <v>Cabo de cobre flexível de 25 mm², isolamento 0,6/1kV - isolação HEPR 90°C</v>
          </cell>
          <cell r="C2382" t="str">
            <v>M</v>
          </cell>
          <cell r="D2382">
            <v>17.48</v>
          </cell>
          <cell r="E2382">
            <v>4.57</v>
          </cell>
          <cell r="F2382">
            <v>22.05</v>
          </cell>
          <cell r="G2382">
            <v>9</v>
          </cell>
        </row>
        <row r="2383">
          <cell r="A2383" t="str">
            <v>39.21.080</v>
          </cell>
          <cell r="B2383" t="str">
            <v>Cabo de cobre flexível de 35 mm², isolamento 0,6/1kV - isolação HEPR 90°C</v>
          </cell>
          <cell r="C2383" t="str">
            <v>M</v>
          </cell>
          <cell r="D2383">
            <v>24.31</v>
          </cell>
          <cell r="E2383">
            <v>6.85</v>
          </cell>
          <cell r="F2383">
            <v>31.16</v>
          </cell>
          <cell r="G2383">
            <v>9</v>
          </cell>
        </row>
        <row r="2384">
          <cell r="A2384" t="str">
            <v>39.21.090</v>
          </cell>
          <cell r="B2384" t="str">
            <v>Cabo de cobre flexível de 50 mm², isolamento 0,6/1kV - isolação HEPR 90°C</v>
          </cell>
          <cell r="C2384" t="str">
            <v>M</v>
          </cell>
          <cell r="D2384">
            <v>34.81</v>
          </cell>
          <cell r="E2384">
            <v>9.1300000000000008</v>
          </cell>
          <cell r="F2384">
            <v>43.94</v>
          </cell>
          <cell r="G2384">
            <v>9</v>
          </cell>
        </row>
        <row r="2385">
          <cell r="A2385" t="str">
            <v>39.21.100</v>
          </cell>
          <cell r="B2385" t="str">
            <v>Cabo de cobre flexível de 70 mm², isolamento 0,6/1kV - isolação HEPR 90°C</v>
          </cell>
          <cell r="C2385" t="str">
            <v>M</v>
          </cell>
          <cell r="D2385">
            <v>48.31</v>
          </cell>
          <cell r="E2385">
            <v>11.41</v>
          </cell>
          <cell r="F2385">
            <v>59.72</v>
          </cell>
          <cell r="G2385">
            <v>9</v>
          </cell>
        </row>
        <row r="2386">
          <cell r="A2386" t="str">
            <v>39.21.110</v>
          </cell>
          <cell r="B2386" t="str">
            <v>Cabo de cobre flexível de 95 mm², isolamento 0,6/1kV - isolação HEPR 90°C</v>
          </cell>
          <cell r="C2386" t="str">
            <v>M</v>
          </cell>
          <cell r="D2386">
            <v>63.57</v>
          </cell>
          <cell r="E2386">
            <v>13.69</v>
          </cell>
          <cell r="F2386">
            <v>77.260000000000005</v>
          </cell>
          <cell r="G2386">
            <v>9</v>
          </cell>
        </row>
        <row r="2387">
          <cell r="A2387" t="str">
            <v>39.21.120</v>
          </cell>
          <cell r="B2387" t="str">
            <v>Cabo de cobre flexível de 120 mm², isolamento 0,6/1kV - isolação HEPR 90°C</v>
          </cell>
          <cell r="C2387" t="str">
            <v>M</v>
          </cell>
          <cell r="D2387">
            <v>80.819999999999993</v>
          </cell>
          <cell r="E2387">
            <v>15.98</v>
          </cell>
          <cell r="F2387">
            <v>96.8</v>
          </cell>
          <cell r="G2387">
            <v>9</v>
          </cell>
        </row>
        <row r="2388">
          <cell r="A2388" t="str">
            <v>39.21.125</v>
          </cell>
          <cell r="B2388" t="str">
            <v>Cabo de cobre flexível de 150 mm², isolamento 0,6/1 kV - isolação HEPR 90°C</v>
          </cell>
          <cell r="C2388" t="str">
            <v>M</v>
          </cell>
          <cell r="D2388">
            <v>102.12</v>
          </cell>
          <cell r="E2388">
            <v>15.98</v>
          </cell>
          <cell r="F2388">
            <v>118.1</v>
          </cell>
          <cell r="G2388">
            <v>9</v>
          </cell>
        </row>
        <row r="2389">
          <cell r="A2389" t="str">
            <v>39.21.130</v>
          </cell>
          <cell r="B2389" t="str">
            <v>Cabo de cobre flexível de 185 mm², isolamento 0,6/1kV - isolação HEPR 90°C</v>
          </cell>
          <cell r="C2389" t="str">
            <v>M</v>
          </cell>
          <cell r="D2389">
            <v>123.91</v>
          </cell>
          <cell r="E2389">
            <v>18.260000000000002</v>
          </cell>
          <cell r="F2389">
            <v>142.16999999999999</v>
          </cell>
          <cell r="G2389">
            <v>9</v>
          </cell>
        </row>
        <row r="2390">
          <cell r="A2390" t="str">
            <v>39.21.140</v>
          </cell>
          <cell r="B2390" t="str">
            <v>Cabo de cobre flexível de 240 mm², isolamento 0,6/1kV - isolação HEPR 90°C</v>
          </cell>
          <cell r="C2390" t="str">
            <v>M</v>
          </cell>
          <cell r="D2390">
            <v>164.4</v>
          </cell>
          <cell r="E2390">
            <v>20.55</v>
          </cell>
          <cell r="F2390">
            <v>184.95</v>
          </cell>
          <cell r="G2390">
            <v>9</v>
          </cell>
        </row>
        <row r="2391">
          <cell r="A2391" t="str">
            <v>39.21.201</v>
          </cell>
          <cell r="B2391" t="str">
            <v>Cabo de cobre flexível de 2 x 2,5 mm², isolamento 0,6/1 kV - isolação HEPR 90°C</v>
          </cell>
          <cell r="C2391" t="str">
            <v>M</v>
          </cell>
          <cell r="D2391">
            <v>4.37</v>
          </cell>
          <cell r="E2391">
            <v>1.82</v>
          </cell>
          <cell r="F2391">
            <v>6.19</v>
          </cell>
          <cell r="G2391">
            <v>9</v>
          </cell>
        </row>
        <row r="2392">
          <cell r="A2392" t="str">
            <v>39.21.230</v>
          </cell>
          <cell r="B2392" t="str">
            <v>Cabo de cobre flexível de 3 x 1,5 mm², isolamento 0,6/1 kV - isolação HEPR 90°C</v>
          </cell>
          <cell r="C2392" t="str">
            <v>M</v>
          </cell>
          <cell r="D2392">
            <v>4.1399999999999997</v>
          </cell>
          <cell r="E2392">
            <v>0.91</v>
          </cell>
          <cell r="F2392">
            <v>5.05</v>
          </cell>
          <cell r="G2392">
            <v>9</v>
          </cell>
        </row>
        <row r="2393">
          <cell r="A2393" t="str">
            <v>39.21.231</v>
          </cell>
          <cell r="B2393" t="str">
            <v>Cabo de cobre flexível de 3 x 2,5 mm², isolamento 0,6/1 kV - isolação HEPR 90°C</v>
          </cell>
          <cell r="C2393" t="str">
            <v>M</v>
          </cell>
          <cell r="D2393">
            <v>6.5</v>
          </cell>
          <cell r="E2393">
            <v>2.2799999999999998</v>
          </cell>
          <cell r="F2393">
            <v>8.7799999999999994</v>
          </cell>
          <cell r="G2393">
            <v>9</v>
          </cell>
        </row>
        <row r="2394">
          <cell r="A2394" t="str">
            <v>39.21.234</v>
          </cell>
          <cell r="B2394" t="str">
            <v>Cabo de cobre flexível de 3 x 10 mm², isolamento 0,6/1 kV - isolação HEPR 90°C</v>
          </cell>
          <cell r="C2394" t="str">
            <v>M</v>
          </cell>
          <cell r="D2394">
            <v>23.04</v>
          </cell>
          <cell r="E2394">
            <v>4.57</v>
          </cell>
          <cell r="F2394">
            <v>27.61</v>
          </cell>
          <cell r="G2394">
            <v>9</v>
          </cell>
        </row>
        <row r="2395">
          <cell r="A2395" t="str">
            <v>39.21.236</v>
          </cell>
          <cell r="B2395" t="str">
            <v>Cabo de cobre flexível de 3 x 25 mm², isolamento 0,6/1 kV - isolação HEPR 90°C</v>
          </cell>
          <cell r="C2395" t="str">
            <v>M</v>
          </cell>
          <cell r="D2395">
            <v>55.27</v>
          </cell>
          <cell r="E2395">
            <v>13.69</v>
          </cell>
          <cell r="F2395">
            <v>68.959999999999994</v>
          </cell>
          <cell r="G2395">
            <v>9</v>
          </cell>
        </row>
        <row r="2396">
          <cell r="A2396" t="str">
            <v>39.21.237</v>
          </cell>
          <cell r="B2396" t="str">
            <v>Cabo de cobre flexível de 3 x 35 mm², isolamento 0,6/1 kV - isolação HEPR 90°C</v>
          </cell>
          <cell r="C2396" t="str">
            <v>M</v>
          </cell>
          <cell r="D2396">
            <v>75.77</v>
          </cell>
          <cell r="E2396">
            <v>18.260000000000002</v>
          </cell>
          <cell r="F2396">
            <v>94.03</v>
          </cell>
          <cell r="G2396">
            <v>9</v>
          </cell>
        </row>
        <row r="2397">
          <cell r="A2397" t="str">
            <v>39.21.254</v>
          </cell>
          <cell r="B2397" t="str">
            <v>Cabo de cobre flexível de 4 x 10 mm², isolamento 0,6/1 kV - isolação HEPR 90°C</v>
          </cell>
          <cell r="C2397" t="str">
            <v>M</v>
          </cell>
          <cell r="D2397">
            <v>30.78</v>
          </cell>
          <cell r="E2397">
            <v>5.93</v>
          </cell>
          <cell r="F2397">
            <v>36.71</v>
          </cell>
          <cell r="G2397">
            <v>9</v>
          </cell>
        </row>
        <row r="2398">
          <cell r="A2398" t="str">
            <v>39.24</v>
          </cell>
          <cell r="B2398" t="str">
            <v>Cabo de cobre flexivel, isolamento 500 V, isolacao PP 70°C</v>
          </cell>
          <cell r="G2398">
            <v>9</v>
          </cell>
        </row>
        <row r="2399">
          <cell r="A2399" t="str">
            <v>39.24.151</v>
          </cell>
          <cell r="B2399" t="str">
            <v>Cabo de cobre flexível de 3 x 1,5 mm², isolamento 500 V - isolação PP 70°C</v>
          </cell>
          <cell r="C2399" t="str">
            <v>M</v>
          </cell>
          <cell r="D2399">
            <v>4.62</v>
          </cell>
          <cell r="E2399">
            <v>5.48</v>
          </cell>
          <cell r="F2399">
            <v>10.1</v>
          </cell>
          <cell r="G2399">
            <v>9</v>
          </cell>
        </row>
        <row r="2400">
          <cell r="A2400" t="str">
            <v>39.24.152</v>
          </cell>
          <cell r="B2400" t="str">
            <v>Cabo de cobre flexível de 3 x 2,5 mm², isolamento 500 V - isolação PP 70°C</v>
          </cell>
          <cell r="C2400" t="str">
            <v>M</v>
          </cell>
          <cell r="D2400">
            <v>7.03</v>
          </cell>
          <cell r="E2400">
            <v>6.85</v>
          </cell>
          <cell r="F2400">
            <v>13.88</v>
          </cell>
          <cell r="G2400">
            <v>5</v>
          </cell>
        </row>
        <row r="2401">
          <cell r="A2401" t="str">
            <v>39.24.153</v>
          </cell>
          <cell r="B2401" t="str">
            <v>Cabo de cobre flexível de 3 x 4 mm², isolamento 500 V - isolação PP 70°C</v>
          </cell>
          <cell r="C2401" t="str">
            <v>M</v>
          </cell>
          <cell r="D2401">
            <v>10.59</v>
          </cell>
          <cell r="E2401">
            <v>8.2100000000000009</v>
          </cell>
          <cell r="F2401">
            <v>18.8</v>
          </cell>
          <cell r="G2401">
            <v>9</v>
          </cell>
        </row>
        <row r="2402">
          <cell r="A2402" t="str">
            <v>39.24.154</v>
          </cell>
          <cell r="B2402" t="str">
            <v>Cabo de cobre flexível de 3 x 6 mm², isolamento 500 V - isolação PP 70°C</v>
          </cell>
          <cell r="C2402" t="str">
            <v>M</v>
          </cell>
          <cell r="D2402">
            <v>16.63</v>
          </cell>
          <cell r="E2402">
            <v>9.59</v>
          </cell>
          <cell r="F2402">
            <v>26.22</v>
          </cell>
          <cell r="G2402">
            <v>9</v>
          </cell>
        </row>
        <row r="2403">
          <cell r="A2403" t="str">
            <v>39.24.173</v>
          </cell>
          <cell r="B2403" t="str">
            <v>Cabo de cobre flexível de 4 x 4 mm², isolamento 500 V - isolação PP 70°C</v>
          </cell>
          <cell r="C2403" t="str">
            <v>M</v>
          </cell>
          <cell r="D2403">
            <v>14.41</v>
          </cell>
          <cell r="E2403">
            <v>5.48</v>
          </cell>
          <cell r="F2403">
            <v>19.89</v>
          </cell>
          <cell r="G2403">
            <v>9</v>
          </cell>
        </row>
        <row r="2404">
          <cell r="A2404" t="str">
            <v>39.24.174</v>
          </cell>
          <cell r="B2404" t="str">
            <v>Cabo de cobre flexível de 4 x 6 mm², isolamento 500 V - isolação PP 70°C</v>
          </cell>
          <cell r="C2404" t="str">
            <v>M</v>
          </cell>
          <cell r="D2404">
            <v>22.86</v>
          </cell>
          <cell r="E2404">
            <v>12.78</v>
          </cell>
          <cell r="F2404">
            <v>35.64</v>
          </cell>
          <cell r="G2404">
            <v>9</v>
          </cell>
        </row>
        <row r="2405">
          <cell r="A2405" t="str">
            <v>39.25</v>
          </cell>
          <cell r="B2405" t="str">
            <v>Cabo de cobre unipolar, isolamento 15/25 kV, isolacao EPR 90 °C / 105 °C</v>
          </cell>
          <cell r="G2405">
            <v>9</v>
          </cell>
        </row>
        <row r="2406">
          <cell r="A2406" t="str">
            <v>39.25.020</v>
          </cell>
          <cell r="B2406" t="str">
            <v>Cabo de cobre de 35 mm², isolamento 15/25 kV - isolação EPR 105°C</v>
          </cell>
          <cell r="C2406" t="str">
            <v>M</v>
          </cell>
          <cell r="D2406">
            <v>73.55</v>
          </cell>
          <cell r="E2406">
            <v>1.37</v>
          </cell>
          <cell r="F2406">
            <v>74.92</v>
          </cell>
          <cell r="G2406">
            <v>9</v>
          </cell>
        </row>
        <row r="2407">
          <cell r="A2407" t="str">
            <v>39.25.030</v>
          </cell>
          <cell r="B2407" t="str">
            <v>Cabo de cobre de 50 mm², isolamento 15/25 kV - isolação EPR 105°C</v>
          </cell>
          <cell r="C2407" t="str">
            <v>M</v>
          </cell>
          <cell r="D2407">
            <v>88.84</v>
          </cell>
          <cell r="E2407">
            <v>1.37</v>
          </cell>
          <cell r="F2407">
            <v>90.21</v>
          </cell>
          <cell r="G2407">
            <v>5</v>
          </cell>
        </row>
        <row r="2408">
          <cell r="A2408" t="str">
            <v>39.26</v>
          </cell>
          <cell r="B2408" t="str">
            <v>Cabo de cobre flexivel, isolamento 0,6/1kV - isolacao HEPR 90° C - baixa emissao fumaca e gases</v>
          </cell>
          <cell r="G2408">
            <v>9</v>
          </cell>
        </row>
        <row r="2409">
          <cell r="A2409" t="str">
            <v>39.26.010</v>
          </cell>
          <cell r="B2409" t="str">
            <v>Cabo de cobre flexível de 1,5 mm², isolamento 0,6/1 kV - isolação HEPR 90°C - baixa emissão de fumaça e gases</v>
          </cell>
          <cell r="C2409" t="str">
            <v>M</v>
          </cell>
          <cell r="D2409">
            <v>2.33</v>
          </cell>
          <cell r="E2409">
            <v>1.82</v>
          </cell>
          <cell r="F2409">
            <v>4.1500000000000004</v>
          </cell>
          <cell r="G2409">
            <v>9</v>
          </cell>
        </row>
        <row r="2410">
          <cell r="A2410" t="str">
            <v>39.26.020</v>
          </cell>
          <cell r="B2410" t="str">
            <v>Cabo de cobre flexível de 2,5 mm², isolamento 0,6/1 kV - isolação HEPR 90°C - baixa emissão de fumaça e gases</v>
          </cell>
          <cell r="C2410" t="str">
            <v>M</v>
          </cell>
          <cell r="D2410">
            <v>3.65</v>
          </cell>
          <cell r="E2410">
            <v>2.2799999999999998</v>
          </cell>
          <cell r="F2410">
            <v>5.93</v>
          </cell>
          <cell r="G2410">
            <v>5</v>
          </cell>
        </row>
        <row r="2411">
          <cell r="A2411" t="str">
            <v>39.26.030</v>
          </cell>
          <cell r="B2411" t="str">
            <v>Cabo de cobre flexível de 4 mm², isolamento 0,6/1 kV -  isolação HEPR 90°C - baixa emissão de fumaça e gases</v>
          </cell>
          <cell r="C2411" t="str">
            <v>M</v>
          </cell>
          <cell r="D2411">
            <v>3.58</v>
          </cell>
          <cell r="E2411">
            <v>2.73</v>
          </cell>
          <cell r="F2411">
            <v>6.31</v>
          </cell>
          <cell r="G2411">
            <v>9</v>
          </cell>
        </row>
        <row r="2412">
          <cell r="A2412" t="str">
            <v>39.26.040</v>
          </cell>
          <cell r="B2412" t="str">
            <v>Cabo de cobre flexível de 6 mm², isolamento 0,6/1 kV - isolação HEPR 90°C - baixa emissão de fumaça e gases</v>
          </cell>
          <cell r="C2412" t="str">
            <v>M</v>
          </cell>
          <cell r="D2412">
            <v>5.45</v>
          </cell>
          <cell r="E2412">
            <v>3.2</v>
          </cell>
          <cell r="F2412">
            <v>8.65</v>
          </cell>
          <cell r="G2412">
            <v>9</v>
          </cell>
        </row>
        <row r="2413">
          <cell r="A2413" t="str">
            <v>39.26.050</v>
          </cell>
          <cell r="B2413" t="str">
            <v>Cabo de cobre flexível de 10 mm², isolamento 0,6/1 kV - isolação HEPR 90°C - baixa emissão de fumaça e gases</v>
          </cell>
          <cell r="C2413" t="str">
            <v>M</v>
          </cell>
          <cell r="D2413">
            <v>8.31</v>
          </cell>
          <cell r="E2413">
            <v>3.66</v>
          </cell>
          <cell r="F2413">
            <v>11.97</v>
          </cell>
          <cell r="G2413">
            <v>9</v>
          </cell>
        </row>
        <row r="2414">
          <cell r="A2414" t="str">
            <v>39.26.060</v>
          </cell>
          <cell r="B2414" t="str">
            <v>Cabo de cobre flexível de 16 mm², isolamento 0,6/1 kV - isolação HEPR 90°C - baixa emissão de fumaça e gases</v>
          </cell>
          <cell r="C2414" t="str">
            <v>M</v>
          </cell>
          <cell r="D2414">
            <v>13.25</v>
          </cell>
          <cell r="E2414">
            <v>4.1100000000000003</v>
          </cell>
          <cell r="F2414">
            <v>17.36</v>
          </cell>
          <cell r="G2414">
            <v>9</v>
          </cell>
        </row>
        <row r="2415">
          <cell r="A2415" t="str">
            <v>39.26.070</v>
          </cell>
          <cell r="B2415" t="str">
            <v>Cabo de cobre flexível de 25 mm², isolamento 0,6/1 kV - isolação HEPR 90°C - baixa emissão de fumaça e gases</v>
          </cell>
          <cell r="C2415" t="str">
            <v>M</v>
          </cell>
          <cell r="D2415">
            <v>20.53</v>
          </cell>
          <cell r="E2415">
            <v>4.57</v>
          </cell>
          <cell r="F2415">
            <v>25.1</v>
          </cell>
          <cell r="G2415">
            <v>9</v>
          </cell>
        </row>
        <row r="2416">
          <cell r="A2416" t="str">
            <v>39.26.080</v>
          </cell>
          <cell r="B2416" t="str">
            <v>Cabo de cobre flexível de 35 mm², isolamento 0,6/1 kV - isolação HEPR 90°C - baixa emissão de fumaça e gases</v>
          </cell>
          <cell r="C2416" t="str">
            <v>M</v>
          </cell>
          <cell r="D2416">
            <v>27.84</v>
          </cell>
          <cell r="E2416">
            <v>6.85</v>
          </cell>
          <cell r="F2416">
            <v>34.69</v>
          </cell>
          <cell r="G2416">
            <v>9</v>
          </cell>
        </row>
        <row r="2417">
          <cell r="A2417" t="str">
            <v>39.26.090</v>
          </cell>
          <cell r="B2417" t="str">
            <v>Cabo de cobre flexível de 50 mm², isolamento 0,6/1 kV - isolação HEPR 90°C - baixa emissão de fumaça e gases</v>
          </cell>
          <cell r="C2417" t="str">
            <v>M</v>
          </cell>
          <cell r="D2417">
            <v>37.869999999999997</v>
          </cell>
          <cell r="E2417">
            <v>9.1300000000000008</v>
          </cell>
          <cell r="F2417">
            <v>47</v>
          </cell>
          <cell r="G2417">
            <v>9</v>
          </cell>
        </row>
        <row r="2418">
          <cell r="A2418" t="str">
            <v>39.26.100</v>
          </cell>
          <cell r="B2418" t="str">
            <v>Cabo de cobre flexível de 70 mm², isolamento 0,6/1 kV - isolação HEPR 90°C - baixa emissão de fumaça e gases</v>
          </cell>
          <cell r="C2418" t="str">
            <v>M</v>
          </cell>
          <cell r="D2418">
            <v>55.08</v>
          </cell>
          <cell r="E2418">
            <v>11.41</v>
          </cell>
          <cell r="F2418">
            <v>66.489999999999995</v>
          </cell>
          <cell r="G2418">
            <v>9</v>
          </cell>
        </row>
        <row r="2419">
          <cell r="A2419" t="str">
            <v>39.26.110</v>
          </cell>
          <cell r="B2419" t="str">
            <v>Cabo de cobre flexível de 95 mm², isolamento 0,6/1 kV - isolação HEPR 90°C - baixa emissão de fumaça e gases</v>
          </cell>
          <cell r="C2419" t="str">
            <v>M</v>
          </cell>
          <cell r="D2419">
            <v>69.930000000000007</v>
          </cell>
          <cell r="E2419">
            <v>13.69</v>
          </cell>
          <cell r="F2419">
            <v>83.62</v>
          </cell>
          <cell r="G2419">
            <v>9</v>
          </cell>
        </row>
        <row r="2420">
          <cell r="A2420" t="str">
            <v>39.26.120</v>
          </cell>
          <cell r="B2420" t="str">
            <v>Cabo de cobre flexível de 120 mm², isolamento 0,6/1 kV - isolação HEPR 90°C - baixa emissão de fumaça e gases</v>
          </cell>
          <cell r="C2420" t="str">
            <v>M</v>
          </cell>
          <cell r="D2420">
            <v>94.06</v>
          </cell>
          <cell r="E2420">
            <v>15.98</v>
          </cell>
          <cell r="F2420">
            <v>110.04</v>
          </cell>
          <cell r="G2420">
            <v>9</v>
          </cell>
        </row>
        <row r="2421">
          <cell r="A2421" t="str">
            <v>39.26.130</v>
          </cell>
          <cell r="B2421" t="str">
            <v>Cabo de cobre flexível de 150 mm², isolamento 0,6/1 kV - isolação HEPR 90°C - baixa emissão de fumaça e gases</v>
          </cell>
          <cell r="C2421" t="str">
            <v>M</v>
          </cell>
          <cell r="D2421">
            <v>115.67</v>
          </cell>
          <cell r="E2421">
            <v>18.260000000000002</v>
          </cell>
          <cell r="F2421">
            <v>133.93</v>
          </cell>
          <cell r="G2421">
            <v>9</v>
          </cell>
        </row>
        <row r="2422">
          <cell r="A2422" t="str">
            <v>39.26.140</v>
          </cell>
          <cell r="B2422" t="str">
            <v>Cabo de cobre flexível de 185 mm², isolamento 0,6/1 kV - isolação HEPR 90°C - baixa emissão de fumaça e gases</v>
          </cell>
          <cell r="C2422" t="str">
            <v>M</v>
          </cell>
          <cell r="D2422">
            <v>133.97999999999999</v>
          </cell>
          <cell r="E2422">
            <v>20.55</v>
          </cell>
          <cell r="F2422">
            <v>154.53</v>
          </cell>
          <cell r="G2422">
            <v>9</v>
          </cell>
        </row>
        <row r="2423">
          <cell r="A2423" t="str">
            <v>39.26.150</v>
          </cell>
          <cell r="B2423" t="str">
            <v>Cabo de cobre flexível de 240 mm², isolamento 0,6/1 kV - isolação HEPR 90°C - baixa emissão de fumaça e gases</v>
          </cell>
          <cell r="C2423" t="str">
            <v>M</v>
          </cell>
          <cell r="D2423">
            <v>170.61</v>
          </cell>
          <cell r="E2423">
            <v>22.83</v>
          </cell>
          <cell r="F2423">
            <v>193.44</v>
          </cell>
          <cell r="G2423">
            <v>9</v>
          </cell>
        </row>
        <row r="2424">
          <cell r="A2424" t="str">
            <v>39.27</v>
          </cell>
          <cell r="B2424" t="str">
            <v>Cabo optico</v>
          </cell>
          <cell r="G2424">
            <v>9</v>
          </cell>
        </row>
        <row r="2425">
          <cell r="A2425" t="str">
            <v>39.27.010</v>
          </cell>
          <cell r="B2425" t="str">
            <v>Cabo óptico de terminação, 2 fibras, 50/125 µm - uso interno/externo</v>
          </cell>
          <cell r="C2425" t="str">
            <v>M</v>
          </cell>
          <cell r="D2425">
            <v>7.09</v>
          </cell>
          <cell r="E2425">
            <v>2.2799999999999998</v>
          </cell>
          <cell r="F2425">
            <v>9.3699999999999992</v>
          </cell>
          <cell r="G2425">
            <v>9</v>
          </cell>
        </row>
        <row r="2426">
          <cell r="A2426" t="str">
            <v>39.27.020</v>
          </cell>
          <cell r="B2426" t="str">
            <v>Cabo óptico multimodo, 4 fibras, 50/125 µm - uso interno/externo</v>
          </cell>
          <cell r="C2426" t="str">
            <v>M</v>
          </cell>
          <cell r="D2426">
            <v>8.98</v>
          </cell>
          <cell r="E2426">
            <v>4.57</v>
          </cell>
          <cell r="F2426">
            <v>13.55</v>
          </cell>
          <cell r="G2426">
            <v>5</v>
          </cell>
        </row>
        <row r="2427">
          <cell r="A2427" t="str">
            <v>39.27.030</v>
          </cell>
          <cell r="B2427" t="str">
            <v>Cabo óptico multimodo, 6 fibras, 50/125 µm - uso interno/externo</v>
          </cell>
          <cell r="C2427" t="str">
            <v>M</v>
          </cell>
          <cell r="D2427">
            <v>13.65</v>
          </cell>
          <cell r="E2427">
            <v>4.57</v>
          </cell>
          <cell r="F2427">
            <v>18.22</v>
          </cell>
          <cell r="G2427">
            <v>9</v>
          </cell>
        </row>
        <row r="2428">
          <cell r="A2428" t="str">
            <v>39.27.110</v>
          </cell>
          <cell r="B2428" t="str">
            <v>Cabo óptico multimodo, núcleo geleado, 4 fibras, 50/125 µm - uso externo</v>
          </cell>
          <cell r="C2428" t="str">
            <v>M</v>
          </cell>
          <cell r="D2428">
            <v>23.93</v>
          </cell>
          <cell r="E2428">
            <v>4.57</v>
          </cell>
          <cell r="F2428">
            <v>28.5</v>
          </cell>
          <cell r="G2428">
            <v>9</v>
          </cell>
        </row>
        <row r="2429">
          <cell r="A2429" t="str">
            <v>39.27.120</v>
          </cell>
          <cell r="B2429" t="str">
            <v>Cabo óptico multimodo, núcleo geleado, 6 fibras, 50/125 µm - uso externo</v>
          </cell>
          <cell r="C2429" t="str">
            <v>M</v>
          </cell>
          <cell r="D2429">
            <v>27.23</v>
          </cell>
          <cell r="E2429">
            <v>4.57</v>
          </cell>
          <cell r="F2429">
            <v>31.8</v>
          </cell>
          <cell r="G2429">
            <v>9</v>
          </cell>
        </row>
        <row r="2430">
          <cell r="A2430" t="str">
            <v>39.29</v>
          </cell>
          <cell r="B2430" t="str">
            <v>Cabo de cobre flexivel, isolamento 750 V - isolacao 70°C, baixa emissao de fumaca e gases</v>
          </cell>
          <cell r="G2430">
            <v>9</v>
          </cell>
        </row>
        <row r="2431">
          <cell r="A2431" t="str">
            <v>39.29.110</v>
          </cell>
          <cell r="B2431" t="str">
            <v>Cabo de cobre flexível de 1,5 mm², isolamento 750 V - isolação LSHF/A 70°C - baixa emissão de fumaça e gases</v>
          </cell>
          <cell r="C2431" t="str">
            <v>M</v>
          </cell>
          <cell r="D2431">
            <v>1.26</v>
          </cell>
          <cell r="E2431">
            <v>1.82</v>
          </cell>
          <cell r="F2431">
            <v>3.08</v>
          </cell>
          <cell r="G2431">
            <v>9</v>
          </cell>
        </row>
        <row r="2432">
          <cell r="A2432" t="str">
            <v>39.29.111</v>
          </cell>
          <cell r="B2432" t="str">
            <v>Cabo de cobre flexível de 2,5 mm², isolamento 750 V - isolação LSHF/A 70°C - baixa emissão de fumaça e gases</v>
          </cell>
          <cell r="C2432" t="str">
            <v>M</v>
          </cell>
          <cell r="D2432">
            <v>2.04</v>
          </cell>
          <cell r="E2432">
            <v>2.2799999999999998</v>
          </cell>
          <cell r="F2432">
            <v>4.32</v>
          </cell>
          <cell r="G2432">
            <v>5</v>
          </cell>
        </row>
        <row r="2433">
          <cell r="A2433" t="str">
            <v>39.29.112</v>
          </cell>
          <cell r="B2433" t="str">
            <v>Cabo de cobre flexível de 4 mm², isolamento 750 V - isolação LSHF/A 70°C - baixa emissão de fumaça e gases</v>
          </cell>
          <cell r="C2433" t="str">
            <v>M</v>
          </cell>
          <cell r="D2433">
            <v>3</v>
          </cell>
          <cell r="E2433">
            <v>2.73</v>
          </cell>
          <cell r="F2433">
            <v>5.73</v>
          </cell>
          <cell r="G2433">
            <v>9</v>
          </cell>
        </row>
        <row r="2434">
          <cell r="A2434" t="str">
            <v>39.29.113</v>
          </cell>
          <cell r="B2434" t="str">
            <v>Cabo de cobre flexível de 6 mm², isolamento 750 V - isolação LSHF/A 70°C - baixa emissão de fumaça e gases</v>
          </cell>
          <cell r="C2434" t="str">
            <v>M</v>
          </cell>
          <cell r="D2434">
            <v>4.67</v>
          </cell>
          <cell r="E2434">
            <v>3.2</v>
          </cell>
          <cell r="F2434">
            <v>7.87</v>
          </cell>
          <cell r="G2434">
            <v>9</v>
          </cell>
        </row>
        <row r="2435">
          <cell r="A2435" t="str">
            <v>39.29.114</v>
          </cell>
          <cell r="B2435" t="str">
            <v>Cabo de cobre flexível de 10 mm², isolamento 750 V - isolação LSHF/A 70°C - baixa emissão de fumaça e gases</v>
          </cell>
          <cell r="C2435" t="str">
            <v>M</v>
          </cell>
          <cell r="D2435">
            <v>7.67</v>
          </cell>
          <cell r="E2435">
            <v>3.66</v>
          </cell>
          <cell r="F2435">
            <v>11.33</v>
          </cell>
          <cell r="G2435">
            <v>9</v>
          </cell>
        </row>
        <row r="2436">
          <cell r="A2436" t="str">
            <v>39.30</v>
          </cell>
          <cell r="B2436" t="str">
            <v>Fios e cabos - audio e video</v>
          </cell>
          <cell r="G2436">
            <v>9</v>
          </cell>
        </row>
        <row r="2437">
          <cell r="A2437" t="str">
            <v>39.30.010</v>
          </cell>
          <cell r="B2437" t="str">
            <v>Cabo torcido flexível de 2 x 2,5 mm², isolação em PVC antichama</v>
          </cell>
          <cell r="C2437" t="str">
            <v>M</v>
          </cell>
          <cell r="D2437">
            <v>3.52</v>
          </cell>
          <cell r="E2437">
            <v>11.41</v>
          </cell>
          <cell r="F2437">
            <v>14.93</v>
          </cell>
          <cell r="G2437">
            <v>9</v>
          </cell>
        </row>
        <row r="2438">
          <cell r="A2438" t="str">
            <v>40</v>
          </cell>
          <cell r="B2438" t="str">
            <v>DISTRIBUICAO DE FORCA E COMANDO DE ENERGIA ELETRICA E TELEFONIA</v>
          </cell>
          <cell r="G2438">
            <v>5</v>
          </cell>
        </row>
        <row r="2439">
          <cell r="A2439" t="str">
            <v>40.01</v>
          </cell>
          <cell r="B2439" t="str">
            <v>Caixa de passagem estampada</v>
          </cell>
          <cell r="G2439">
            <v>9</v>
          </cell>
        </row>
        <row r="2440">
          <cell r="A2440" t="str">
            <v>40.01.020</v>
          </cell>
          <cell r="B2440" t="str">
            <v>Caixa de ferro estampada 4´ x 2´</v>
          </cell>
          <cell r="C2440" t="str">
            <v>UN</v>
          </cell>
          <cell r="D2440">
            <v>1.82</v>
          </cell>
          <cell r="E2440">
            <v>11.41</v>
          </cell>
          <cell r="F2440">
            <v>13.23</v>
          </cell>
          <cell r="G2440">
            <v>2</v>
          </cell>
        </row>
        <row r="2441">
          <cell r="A2441" t="str">
            <v>40.01.040</v>
          </cell>
          <cell r="B2441" t="str">
            <v>Caixa de ferro estampada 4´ x 4´</v>
          </cell>
          <cell r="C2441" t="str">
            <v>UN</v>
          </cell>
          <cell r="D2441">
            <v>3.05</v>
          </cell>
          <cell r="E2441">
            <v>11.41</v>
          </cell>
          <cell r="F2441">
            <v>14.46</v>
          </cell>
          <cell r="G2441">
            <v>5</v>
          </cell>
        </row>
        <row r="2442">
          <cell r="A2442" t="str">
            <v>40.01.080</v>
          </cell>
          <cell r="B2442" t="str">
            <v>Caixa de ferro octogonal fundo móvel 4´ x 4´</v>
          </cell>
          <cell r="C2442" t="str">
            <v>UN</v>
          </cell>
          <cell r="D2442">
            <v>3.05</v>
          </cell>
          <cell r="E2442">
            <v>13.69</v>
          </cell>
          <cell r="F2442">
            <v>16.739999999999998</v>
          </cell>
          <cell r="G2442">
            <v>9</v>
          </cell>
        </row>
        <row r="2443">
          <cell r="A2443" t="str">
            <v>40.01.090</v>
          </cell>
          <cell r="B2443" t="str">
            <v>Caixa de ferro estampada octogonal de 3´ x 3´</v>
          </cell>
          <cell r="C2443" t="str">
            <v>UN</v>
          </cell>
          <cell r="D2443">
            <v>1.83</v>
          </cell>
          <cell r="E2443">
            <v>11.41</v>
          </cell>
          <cell r="F2443">
            <v>13.24</v>
          </cell>
          <cell r="G2443">
            <v>9</v>
          </cell>
        </row>
        <row r="2444">
          <cell r="A2444" t="str">
            <v>40.02</v>
          </cell>
          <cell r="B2444" t="str">
            <v>Caixa de passagem com tampa</v>
          </cell>
          <cell r="G2444">
            <v>9</v>
          </cell>
        </row>
        <row r="2445">
          <cell r="A2445" t="str">
            <v>40.02.010</v>
          </cell>
          <cell r="B2445" t="str">
            <v>Caixa de tomada em alumínio para piso 4´ x 4´</v>
          </cell>
          <cell r="C2445" t="str">
            <v>UN</v>
          </cell>
          <cell r="D2445">
            <v>39.1</v>
          </cell>
          <cell r="E2445">
            <v>36.520000000000003</v>
          </cell>
          <cell r="F2445">
            <v>75.62</v>
          </cell>
          <cell r="G2445">
            <v>9</v>
          </cell>
        </row>
        <row r="2446">
          <cell r="A2446" t="str">
            <v>40.02.020</v>
          </cell>
          <cell r="B2446" t="str">
            <v>Caixa de passagem em chapa, com tampa parafusada, 100 x 100 x 80 mm</v>
          </cell>
          <cell r="C2446" t="str">
            <v>UN</v>
          </cell>
          <cell r="D2446">
            <v>12.61</v>
          </cell>
          <cell r="E2446">
            <v>13.69</v>
          </cell>
          <cell r="F2446">
            <v>26.3</v>
          </cell>
          <cell r="G2446">
            <v>5</v>
          </cell>
        </row>
        <row r="2447">
          <cell r="A2447" t="str">
            <v>40.02.040</v>
          </cell>
          <cell r="B2447" t="str">
            <v>Caixa de passagem em chapa, com tampa parafusada, 150 x 150 x 80 mm</v>
          </cell>
          <cell r="C2447" t="str">
            <v>UN</v>
          </cell>
          <cell r="D2447">
            <v>16.55</v>
          </cell>
          <cell r="E2447">
            <v>13.69</v>
          </cell>
          <cell r="F2447">
            <v>30.24</v>
          </cell>
          <cell r="G2447">
            <v>9</v>
          </cell>
        </row>
        <row r="2448">
          <cell r="A2448" t="str">
            <v>40.02.060</v>
          </cell>
          <cell r="B2448" t="str">
            <v>Caixa de passagem em chapa, com tampa parafusada, 200 x 200 x 100 mm</v>
          </cell>
          <cell r="C2448" t="str">
            <v>UN</v>
          </cell>
          <cell r="D2448">
            <v>24.66</v>
          </cell>
          <cell r="E2448">
            <v>13.69</v>
          </cell>
          <cell r="F2448">
            <v>38.35</v>
          </cell>
          <cell r="G2448">
            <v>9</v>
          </cell>
        </row>
        <row r="2449">
          <cell r="A2449" t="str">
            <v>40.02.080</v>
          </cell>
          <cell r="B2449" t="str">
            <v>Caixa de passagem em chapa, com tampa parafusada, 300 x 300 x 120 mm</v>
          </cell>
          <cell r="C2449" t="str">
            <v>UN</v>
          </cell>
          <cell r="D2449">
            <v>50.84</v>
          </cell>
          <cell r="E2449">
            <v>18.260000000000002</v>
          </cell>
          <cell r="F2449">
            <v>69.099999999999994</v>
          </cell>
          <cell r="G2449">
            <v>9</v>
          </cell>
        </row>
        <row r="2450">
          <cell r="A2450" t="str">
            <v>40.02.100</v>
          </cell>
          <cell r="B2450" t="str">
            <v>Caixa de passagem em chapa, com tampa parafusada, 400 x 400 x 150 mm</v>
          </cell>
          <cell r="C2450" t="str">
            <v>UN</v>
          </cell>
          <cell r="D2450">
            <v>107.43</v>
          </cell>
          <cell r="E2450">
            <v>18.260000000000002</v>
          </cell>
          <cell r="F2450">
            <v>125.69</v>
          </cell>
          <cell r="G2450">
            <v>9</v>
          </cell>
        </row>
        <row r="2451">
          <cell r="A2451" t="str">
            <v>40.02.120</v>
          </cell>
          <cell r="B2451" t="str">
            <v>Caixa de passagem em chapa, com tampa parafusada, 500 x 500 x 150 mm</v>
          </cell>
          <cell r="C2451" t="str">
            <v>UN</v>
          </cell>
          <cell r="D2451">
            <v>155.31</v>
          </cell>
          <cell r="E2451">
            <v>22.83</v>
          </cell>
          <cell r="F2451">
            <v>178.14</v>
          </cell>
          <cell r="G2451">
            <v>9</v>
          </cell>
        </row>
        <row r="2452">
          <cell r="A2452" t="str">
            <v>40.02.440</v>
          </cell>
          <cell r="B2452" t="str">
            <v>Caixa em alumínio fundido à prova de tempo, umidade, gases, vapores e pó, 150 x 150 x 150 mm</v>
          </cell>
          <cell r="C2452" t="str">
            <v>UN</v>
          </cell>
          <cell r="D2452">
            <v>167.59</v>
          </cell>
          <cell r="E2452">
            <v>13.69</v>
          </cell>
          <cell r="F2452">
            <v>181.28</v>
          </cell>
          <cell r="G2452">
            <v>9</v>
          </cell>
        </row>
        <row r="2453">
          <cell r="A2453" t="str">
            <v>40.02.450</v>
          </cell>
          <cell r="B2453" t="str">
            <v>Caixa em alumínio fundido à prova de tempo, umidade, gases, vapores e pó, 200 x 200 x 200 mm</v>
          </cell>
          <cell r="C2453" t="str">
            <v>UN</v>
          </cell>
          <cell r="D2453">
            <v>479.42</v>
          </cell>
          <cell r="E2453">
            <v>13.69</v>
          </cell>
          <cell r="F2453">
            <v>493.11</v>
          </cell>
          <cell r="G2453">
            <v>9</v>
          </cell>
        </row>
        <row r="2454">
          <cell r="A2454" t="str">
            <v>40.02.460</v>
          </cell>
          <cell r="B2454" t="str">
            <v>Caixa em alumínio fundido à prova de tempo, umidade, gases, vapores e pó, 240 x 240 x 150 mm</v>
          </cell>
          <cell r="C2454" t="str">
            <v>UN</v>
          </cell>
          <cell r="D2454">
            <v>657.06</v>
          </cell>
          <cell r="E2454">
            <v>13.69</v>
          </cell>
          <cell r="F2454">
            <v>670.75</v>
          </cell>
          <cell r="G2454">
            <v>9</v>
          </cell>
        </row>
        <row r="2455">
          <cell r="A2455" t="str">
            <v>40.02.470</v>
          </cell>
          <cell r="B2455" t="str">
            <v>Caixa em alumínio fundido à prova de tempo, umidade, gases, vapores e pó, 445 x 350 x 220 mm</v>
          </cell>
          <cell r="C2455" t="str">
            <v>UN</v>
          </cell>
          <cell r="D2455">
            <v>1461.7</v>
          </cell>
          <cell r="E2455">
            <v>18.260000000000002</v>
          </cell>
          <cell r="F2455">
            <v>1479.96</v>
          </cell>
          <cell r="G2455">
            <v>9</v>
          </cell>
        </row>
        <row r="2456">
          <cell r="A2456" t="str">
            <v>40.02.600</v>
          </cell>
          <cell r="B2456" t="str">
            <v>Caixa de passagem em alumínio fundido à prova de tempo, 100 x 100 mm</v>
          </cell>
          <cell r="C2456" t="str">
            <v>UN</v>
          </cell>
          <cell r="D2456">
            <v>20.5</v>
          </cell>
          <cell r="E2456">
            <v>13.69</v>
          </cell>
          <cell r="F2456">
            <v>34.19</v>
          </cell>
          <cell r="G2456">
            <v>9</v>
          </cell>
        </row>
        <row r="2457">
          <cell r="A2457" t="str">
            <v>40.02.610</v>
          </cell>
          <cell r="B2457" t="str">
            <v>Caixa de passagem em alumínio fundido à prova de tempo, 200 x 200 mm</v>
          </cell>
          <cell r="C2457" t="str">
            <v>UN</v>
          </cell>
          <cell r="D2457">
            <v>69.66</v>
          </cell>
          <cell r="E2457">
            <v>13.69</v>
          </cell>
          <cell r="F2457">
            <v>83.35</v>
          </cell>
          <cell r="G2457">
            <v>9</v>
          </cell>
        </row>
        <row r="2458">
          <cell r="A2458" t="str">
            <v>40.02.620</v>
          </cell>
          <cell r="B2458" t="str">
            <v>Caixa de passagem em alumínio fundido à prova de tempo, 300 x 300 mm</v>
          </cell>
          <cell r="C2458" t="str">
            <v>UN</v>
          </cell>
          <cell r="D2458">
            <v>171.76</v>
          </cell>
          <cell r="E2458">
            <v>18.260000000000002</v>
          </cell>
          <cell r="F2458">
            <v>190.02</v>
          </cell>
          <cell r="G2458">
            <v>9</v>
          </cell>
        </row>
        <row r="2459">
          <cell r="A2459" t="str">
            <v>40.04</v>
          </cell>
          <cell r="B2459" t="str">
            <v>Tomadas</v>
          </cell>
          <cell r="G2459">
            <v>9</v>
          </cell>
        </row>
        <row r="2460">
          <cell r="A2460" t="str">
            <v>40.04.080</v>
          </cell>
          <cell r="B2460" t="str">
            <v>Tomada para telefone 4P, padrão TELEBRÁS, com placa</v>
          </cell>
          <cell r="C2460" t="str">
            <v>CJ</v>
          </cell>
          <cell r="D2460">
            <v>24.77</v>
          </cell>
          <cell r="E2460">
            <v>13.69</v>
          </cell>
          <cell r="F2460">
            <v>38.46</v>
          </cell>
          <cell r="G2460">
            <v>9</v>
          </cell>
        </row>
        <row r="2461">
          <cell r="A2461" t="str">
            <v>40.04.090</v>
          </cell>
          <cell r="B2461" t="str">
            <v>Tomada RJ 11 para telefone, sem placa</v>
          </cell>
          <cell r="C2461" t="str">
            <v>UN</v>
          </cell>
          <cell r="D2461">
            <v>26.92</v>
          </cell>
          <cell r="E2461">
            <v>13.69</v>
          </cell>
          <cell r="F2461">
            <v>40.61</v>
          </cell>
          <cell r="G2461">
            <v>5</v>
          </cell>
        </row>
        <row r="2462">
          <cell r="A2462" t="str">
            <v>40.04.096</v>
          </cell>
          <cell r="B2462" t="str">
            <v>Tomada RJ 45 para rede de dados, com placa</v>
          </cell>
          <cell r="C2462" t="str">
            <v>UN</v>
          </cell>
          <cell r="D2462">
            <v>55.38</v>
          </cell>
          <cell r="E2462">
            <v>13.69</v>
          </cell>
          <cell r="F2462">
            <v>69.069999999999993</v>
          </cell>
          <cell r="G2462">
            <v>9</v>
          </cell>
        </row>
        <row r="2463">
          <cell r="A2463" t="str">
            <v>40.04.140</v>
          </cell>
          <cell r="B2463" t="str">
            <v>Tomada 3P+T de 32 A, blindada industrial de sobrepor negativa</v>
          </cell>
          <cell r="C2463" t="str">
            <v>CJ</v>
          </cell>
          <cell r="D2463">
            <v>258.48</v>
          </cell>
          <cell r="E2463">
            <v>13.69</v>
          </cell>
          <cell r="F2463">
            <v>272.17</v>
          </cell>
          <cell r="G2463">
            <v>9</v>
          </cell>
        </row>
        <row r="2464">
          <cell r="A2464" t="str">
            <v>40.04.146</v>
          </cell>
          <cell r="B2464" t="str">
            <v>Tomada 3P+T de 63 A, blindada industrial de embutir</v>
          </cell>
          <cell r="C2464" t="str">
            <v>CJ</v>
          </cell>
          <cell r="D2464">
            <v>253.31</v>
          </cell>
          <cell r="E2464">
            <v>13.69</v>
          </cell>
          <cell r="F2464">
            <v>267</v>
          </cell>
          <cell r="G2464">
            <v>9</v>
          </cell>
        </row>
        <row r="2465">
          <cell r="A2465" t="str">
            <v>40.04.230</v>
          </cell>
          <cell r="B2465" t="str">
            <v>Tomada de canaleta/perfilado universal 2P+T, com caixa e tampa</v>
          </cell>
          <cell r="C2465" t="str">
            <v>CJ</v>
          </cell>
          <cell r="D2465">
            <v>16.079999999999998</v>
          </cell>
          <cell r="E2465">
            <v>13.69</v>
          </cell>
          <cell r="F2465">
            <v>29.77</v>
          </cell>
          <cell r="G2465">
            <v>9</v>
          </cell>
        </row>
        <row r="2466">
          <cell r="A2466" t="str">
            <v>40.04.340</v>
          </cell>
          <cell r="B2466" t="str">
            <v>Plugue e tomada 2P+T de 16 A de sobrepor - 380 / 440 V</v>
          </cell>
          <cell r="C2466" t="str">
            <v>CJ</v>
          </cell>
          <cell r="D2466">
            <v>293.91000000000003</v>
          </cell>
          <cell r="E2466">
            <v>13.69</v>
          </cell>
          <cell r="F2466">
            <v>307.60000000000002</v>
          </cell>
          <cell r="G2466">
            <v>9</v>
          </cell>
        </row>
        <row r="2467">
          <cell r="A2467" t="str">
            <v>40.04.390</v>
          </cell>
          <cell r="B2467" t="str">
            <v>Tomada de energia quadrada com rabicho de 10 A - 250 V , para instalação em painel / rodapé / caixa de tomadas</v>
          </cell>
          <cell r="C2467" t="str">
            <v>UN</v>
          </cell>
          <cell r="D2467">
            <v>32.22</v>
          </cell>
          <cell r="E2467">
            <v>13.69</v>
          </cell>
          <cell r="F2467">
            <v>45.91</v>
          </cell>
          <cell r="G2467">
            <v>9</v>
          </cell>
        </row>
        <row r="2468">
          <cell r="A2468" t="str">
            <v>40.04.450</v>
          </cell>
          <cell r="B2468" t="str">
            <v>Tomada 2P+T de 10 A - 250 V, completa</v>
          </cell>
          <cell r="C2468" t="str">
            <v>CJ</v>
          </cell>
          <cell r="D2468">
            <v>11.58</v>
          </cell>
          <cell r="E2468">
            <v>13.69</v>
          </cell>
          <cell r="F2468">
            <v>25.27</v>
          </cell>
          <cell r="G2468">
            <v>9</v>
          </cell>
        </row>
        <row r="2469">
          <cell r="A2469" t="str">
            <v>40.04.460</v>
          </cell>
          <cell r="B2469" t="str">
            <v>Tomada 2P+T de 20 A - 250 V, completa</v>
          </cell>
          <cell r="C2469" t="str">
            <v>CJ</v>
          </cell>
          <cell r="D2469">
            <v>17.89</v>
          </cell>
          <cell r="E2469">
            <v>13.69</v>
          </cell>
          <cell r="F2469">
            <v>31.58</v>
          </cell>
          <cell r="G2469">
            <v>9</v>
          </cell>
        </row>
        <row r="2470">
          <cell r="A2470" t="str">
            <v>40.04.470</v>
          </cell>
          <cell r="B2470" t="str">
            <v>Conjunto 2 tomadas 2P+T de 10 A, completo</v>
          </cell>
          <cell r="C2470" t="str">
            <v>CJ</v>
          </cell>
          <cell r="D2470">
            <v>21.64</v>
          </cell>
          <cell r="E2470">
            <v>13.69</v>
          </cell>
          <cell r="F2470">
            <v>35.33</v>
          </cell>
          <cell r="G2470">
            <v>9</v>
          </cell>
        </row>
        <row r="2471">
          <cell r="A2471" t="str">
            <v>40.04.480</v>
          </cell>
          <cell r="B2471" t="str">
            <v>Conjunto 1 interruptor simples e 1 tomada 2P+T de 10 A, completo</v>
          </cell>
          <cell r="C2471" t="str">
            <v>CJ</v>
          </cell>
          <cell r="D2471">
            <v>19.71</v>
          </cell>
          <cell r="E2471">
            <v>13.69</v>
          </cell>
          <cell r="F2471">
            <v>33.4</v>
          </cell>
          <cell r="G2471">
            <v>9</v>
          </cell>
        </row>
        <row r="2472">
          <cell r="A2472" t="str">
            <v>40.04.490</v>
          </cell>
          <cell r="B2472" t="str">
            <v>Conjunto 2 interruptores simples e 1 tomada 2P+T de 10 A, completo</v>
          </cell>
          <cell r="C2472" t="str">
            <v>CJ</v>
          </cell>
          <cell r="D2472">
            <v>21.15</v>
          </cell>
          <cell r="E2472">
            <v>13.69</v>
          </cell>
          <cell r="F2472">
            <v>34.840000000000003</v>
          </cell>
          <cell r="G2472">
            <v>9</v>
          </cell>
        </row>
        <row r="2473">
          <cell r="A2473" t="str">
            <v>40.04.492</v>
          </cell>
          <cell r="B2473" t="str">
            <v>Conjunto 4´ x 4´ de 1 interruptor simples, 1 tomada universal e 1 tomada de 3 polos</v>
          </cell>
          <cell r="C2473" t="str">
            <v>CJ</v>
          </cell>
          <cell r="D2473">
            <v>29.47</v>
          </cell>
          <cell r="E2473">
            <v>16.89</v>
          </cell>
          <cell r="F2473">
            <v>46.36</v>
          </cell>
          <cell r="G2473">
            <v>9</v>
          </cell>
        </row>
        <row r="2474">
          <cell r="A2474" t="str">
            <v>40.05</v>
          </cell>
          <cell r="B2474" t="str">
            <v>Interruptores e minuterias</v>
          </cell>
          <cell r="G2474">
            <v>9</v>
          </cell>
        </row>
        <row r="2475">
          <cell r="A2475" t="str">
            <v>40.05.020</v>
          </cell>
          <cell r="B2475" t="str">
            <v>Interruptor com 1 tecla simples e placa</v>
          </cell>
          <cell r="C2475" t="str">
            <v>CJ</v>
          </cell>
          <cell r="D2475">
            <v>9.93</v>
          </cell>
          <cell r="E2475">
            <v>15.52</v>
          </cell>
          <cell r="F2475">
            <v>25.45</v>
          </cell>
          <cell r="G2475">
            <v>9</v>
          </cell>
        </row>
        <row r="2476">
          <cell r="A2476" t="str">
            <v>40.05.040</v>
          </cell>
          <cell r="B2476" t="str">
            <v>Interruptor com 2 teclas simples e placa</v>
          </cell>
          <cell r="C2476" t="str">
            <v>CJ</v>
          </cell>
          <cell r="D2476">
            <v>15.96</v>
          </cell>
          <cell r="E2476">
            <v>15.98</v>
          </cell>
          <cell r="F2476">
            <v>31.94</v>
          </cell>
          <cell r="G2476">
            <v>5</v>
          </cell>
        </row>
        <row r="2477">
          <cell r="A2477" t="str">
            <v>40.05.060</v>
          </cell>
          <cell r="B2477" t="str">
            <v>Interruptor com 3 teclas simples e placa</v>
          </cell>
          <cell r="C2477" t="str">
            <v>CJ</v>
          </cell>
          <cell r="D2477">
            <v>25.89</v>
          </cell>
          <cell r="E2477">
            <v>22.83</v>
          </cell>
          <cell r="F2477">
            <v>48.72</v>
          </cell>
          <cell r="G2477">
            <v>9</v>
          </cell>
        </row>
        <row r="2478">
          <cell r="A2478" t="str">
            <v>40.05.080</v>
          </cell>
          <cell r="B2478" t="str">
            <v>Interruptor com 1 tecla paralelo e placa</v>
          </cell>
          <cell r="C2478" t="str">
            <v>CJ</v>
          </cell>
          <cell r="D2478">
            <v>11.87</v>
          </cell>
          <cell r="E2478">
            <v>12.32</v>
          </cell>
          <cell r="F2478">
            <v>24.19</v>
          </cell>
          <cell r="G2478">
            <v>9</v>
          </cell>
        </row>
        <row r="2479">
          <cell r="A2479" t="str">
            <v>40.05.100</v>
          </cell>
          <cell r="B2479" t="str">
            <v>Interruptor com 2 teclas paralelo e placa</v>
          </cell>
          <cell r="C2479" t="str">
            <v>CJ</v>
          </cell>
          <cell r="D2479">
            <v>12.01</v>
          </cell>
          <cell r="E2479">
            <v>20.55</v>
          </cell>
          <cell r="F2479">
            <v>32.56</v>
          </cell>
          <cell r="G2479">
            <v>9</v>
          </cell>
        </row>
        <row r="2480">
          <cell r="A2480" t="str">
            <v>40.05.120</v>
          </cell>
          <cell r="B2480" t="str">
            <v>Interruptor com 2 teclas, 1 simples, 1 paralelo e placa</v>
          </cell>
          <cell r="C2480" t="str">
            <v>CJ</v>
          </cell>
          <cell r="D2480">
            <v>13.78</v>
          </cell>
          <cell r="E2480">
            <v>17.350000000000001</v>
          </cell>
          <cell r="F2480">
            <v>31.13</v>
          </cell>
          <cell r="G2480">
            <v>9</v>
          </cell>
        </row>
        <row r="2481">
          <cell r="A2481" t="str">
            <v>40.05.140</v>
          </cell>
          <cell r="B2481" t="str">
            <v>Interruptor com 3 teclas, 2 simples, 1 paralelo e placa</v>
          </cell>
          <cell r="C2481" t="str">
            <v>CJ</v>
          </cell>
          <cell r="D2481">
            <v>14.33</v>
          </cell>
          <cell r="E2481">
            <v>20.55</v>
          </cell>
          <cell r="F2481">
            <v>34.880000000000003</v>
          </cell>
          <cell r="G2481">
            <v>9</v>
          </cell>
        </row>
        <row r="2482">
          <cell r="A2482" t="str">
            <v>40.05.160</v>
          </cell>
          <cell r="B2482" t="str">
            <v>Interruptor com 3 teclas, 1 simples, 2 paralelo e placa</v>
          </cell>
          <cell r="C2482" t="str">
            <v>CJ</v>
          </cell>
          <cell r="D2482">
            <v>21.02</v>
          </cell>
          <cell r="E2482">
            <v>22.83</v>
          </cell>
          <cell r="F2482">
            <v>43.85</v>
          </cell>
          <cell r="G2482">
            <v>9</v>
          </cell>
        </row>
        <row r="2483">
          <cell r="A2483" t="str">
            <v>40.05.170</v>
          </cell>
          <cell r="B2483" t="str">
            <v>Interruptor bipolar paralelo, 1 tecla dupla e placa</v>
          </cell>
          <cell r="C2483" t="str">
            <v>CJ</v>
          </cell>
          <cell r="D2483">
            <v>46.35</v>
          </cell>
          <cell r="E2483">
            <v>15.98</v>
          </cell>
          <cell r="F2483">
            <v>62.33</v>
          </cell>
          <cell r="G2483">
            <v>9</v>
          </cell>
        </row>
        <row r="2484">
          <cell r="A2484" t="str">
            <v>40.05.180</v>
          </cell>
          <cell r="B2484" t="str">
            <v>Interruptor bipolar simples, 1 tecla dupla e placa</v>
          </cell>
          <cell r="C2484" t="str">
            <v>CJ</v>
          </cell>
          <cell r="D2484">
            <v>42.11</v>
          </cell>
          <cell r="E2484">
            <v>15.98</v>
          </cell>
          <cell r="F2484">
            <v>58.09</v>
          </cell>
          <cell r="G2484">
            <v>9</v>
          </cell>
        </row>
        <row r="2485">
          <cell r="A2485" t="str">
            <v>40.05.320</v>
          </cell>
          <cell r="B2485" t="str">
            <v>Pulsador 2 A - 250 V, para minuteria com placa</v>
          </cell>
          <cell r="C2485" t="str">
            <v>CJ</v>
          </cell>
          <cell r="D2485">
            <v>17.46</v>
          </cell>
          <cell r="E2485">
            <v>11.41</v>
          </cell>
          <cell r="F2485">
            <v>28.87</v>
          </cell>
          <cell r="G2485">
            <v>9</v>
          </cell>
        </row>
        <row r="2486">
          <cell r="A2486" t="str">
            <v>40.05.330</v>
          </cell>
          <cell r="B2486" t="str">
            <v>Variador de luminosidade rotativo até 1000 W, 127/220 V, com placa</v>
          </cell>
          <cell r="C2486" t="str">
            <v>CJ</v>
          </cell>
          <cell r="D2486">
            <v>51.7</v>
          </cell>
          <cell r="E2486">
            <v>17.350000000000001</v>
          </cell>
          <cell r="F2486">
            <v>69.05</v>
          </cell>
          <cell r="G2486">
            <v>9</v>
          </cell>
        </row>
        <row r="2487">
          <cell r="A2487" t="str">
            <v>40.05.340</v>
          </cell>
          <cell r="B2487" t="str">
            <v>Sensor de presença para teto, com fotocélula, para lâmpada qualquer</v>
          </cell>
          <cell r="C2487" t="str">
            <v>UN</v>
          </cell>
          <cell r="D2487">
            <v>37.380000000000003</v>
          </cell>
          <cell r="E2487">
            <v>13.69</v>
          </cell>
          <cell r="F2487">
            <v>51.07</v>
          </cell>
          <cell r="G2487">
            <v>9</v>
          </cell>
        </row>
        <row r="2488">
          <cell r="A2488" t="str">
            <v>40.05.350</v>
          </cell>
          <cell r="B2488" t="str">
            <v>Sensor de presença infravermelho passivo e microondas, alcance de 12 m - sem fio</v>
          </cell>
          <cell r="C2488" t="str">
            <v>UN</v>
          </cell>
          <cell r="D2488">
            <v>88.72</v>
          </cell>
          <cell r="E2488">
            <v>22.83</v>
          </cell>
          <cell r="F2488">
            <v>111.55</v>
          </cell>
          <cell r="G2488">
            <v>9</v>
          </cell>
        </row>
        <row r="2489">
          <cell r="A2489" t="str">
            <v>40.06</v>
          </cell>
          <cell r="B2489" t="str">
            <v>Conduletes</v>
          </cell>
          <cell r="G2489">
            <v>9</v>
          </cell>
        </row>
        <row r="2490">
          <cell r="A2490" t="str">
            <v>40.06.040</v>
          </cell>
          <cell r="B2490" t="str">
            <v>Condulete metálico de 3/4´</v>
          </cell>
          <cell r="C2490" t="str">
            <v>CJ</v>
          </cell>
          <cell r="D2490">
            <v>12.73</v>
          </cell>
          <cell r="E2490">
            <v>22.83</v>
          </cell>
          <cell r="F2490">
            <v>35.56</v>
          </cell>
          <cell r="G2490">
            <v>9</v>
          </cell>
        </row>
        <row r="2491">
          <cell r="A2491" t="str">
            <v>40.06.060</v>
          </cell>
          <cell r="B2491" t="str">
            <v>Condulete metálico de 1´</v>
          </cell>
          <cell r="C2491" t="str">
            <v>CJ</v>
          </cell>
          <cell r="D2491">
            <v>19.77</v>
          </cell>
          <cell r="E2491">
            <v>22.83</v>
          </cell>
          <cell r="F2491">
            <v>42.6</v>
          </cell>
          <cell r="G2491">
            <v>5</v>
          </cell>
        </row>
        <row r="2492">
          <cell r="A2492" t="str">
            <v>40.06.080</v>
          </cell>
          <cell r="B2492" t="str">
            <v>Condulete metálico de 1 1/4´</v>
          </cell>
          <cell r="C2492" t="str">
            <v>CJ</v>
          </cell>
          <cell r="D2492">
            <v>41.16</v>
          </cell>
          <cell r="E2492">
            <v>22.83</v>
          </cell>
          <cell r="F2492">
            <v>63.99</v>
          </cell>
          <cell r="G2492">
            <v>9</v>
          </cell>
        </row>
        <row r="2493">
          <cell r="A2493" t="str">
            <v>40.06.100</v>
          </cell>
          <cell r="B2493" t="str">
            <v>Condulete metálico de 1 1/2´</v>
          </cell>
          <cell r="C2493" t="str">
            <v>CJ</v>
          </cell>
          <cell r="D2493">
            <v>49.82</v>
          </cell>
          <cell r="E2493">
            <v>22.83</v>
          </cell>
          <cell r="F2493">
            <v>72.650000000000006</v>
          </cell>
          <cell r="G2493">
            <v>9</v>
          </cell>
        </row>
        <row r="2494">
          <cell r="A2494" t="str">
            <v>40.06.120</v>
          </cell>
          <cell r="B2494" t="str">
            <v>Condulete metálico de 2´</v>
          </cell>
          <cell r="C2494" t="str">
            <v>CJ</v>
          </cell>
          <cell r="D2494">
            <v>74.510000000000005</v>
          </cell>
          <cell r="E2494">
            <v>22.83</v>
          </cell>
          <cell r="F2494">
            <v>97.34</v>
          </cell>
          <cell r="G2494">
            <v>9</v>
          </cell>
        </row>
        <row r="2495">
          <cell r="A2495" t="str">
            <v>40.06.140</v>
          </cell>
          <cell r="B2495" t="str">
            <v>Condulete metálico de 2 1/2´</v>
          </cell>
          <cell r="C2495" t="str">
            <v>CJ</v>
          </cell>
          <cell r="D2495">
            <v>184.24</v>
          </cell>
          <cell r="E2495">
            <v>22.83</v>
          </cell>
          <cell r="F2495">
            <v>207.07</v>
          </cell>
          <cell r="G2495">
            <v>9</v>
          </cell>
        </row>
        <row r="2496">
          <cell r="A2496" t="str">
            <v>40.06.160</v>
          </cell>
          <cell r="B2496" t="str">
            <v>Condulete metálico de 3´</v>
          </cell>
          <cell r="C2496" t="str">
            <v>CJ</v>
          </cell>
          <cell r="D2496">
            <v>214.84</v>
          </cell>
          <cell r="E2496">
            <v>22.83</v>
          </cell>
          <cell r="F2496">
            <v>237.67</v>
          </cell>
          <cell r="G2496">
            <v>9</v>
          </cell>
        </row>
        <row r="2497">
          <cell r="A2497" t="str">
            <v>40.06.170</v>
          </cell>
          <cell r="B2497" t="str">
            <v>Condulete metálico de 4´</v>
          </cell>
          <cell r="C2497" t="str">
            <v>CJ</v>
          </cell>
          <cell r="D2497">
            <v>331.01</v>
          </cell>
          <cell r="E2497">
            <v>22.83</v>
          </cell>
          <cell r="F2497">
            <v>353.84</v>
          </cell>
          <cell r="G2497">
            <v>9</v>
          </cell>
        </row>
        <row r="2498">
          <cell r="A2498" t="str">
            <v>40.06.510</v>
          </cell>
          <cell r="B2498" t="str">
            <v>Condulete em PVC de 1´ - com tampa</v>
          </cell>
          <cell r="C2498" t="str">
            <v>CJ</v>
          </cell>
          <cell r="D2498">
            <v>15.34</v>
          </cell>
          <cell r="E2498">
            <v>22.83</v>
          </cell>
          <cell r="F2498">
            <v>38.17</v>
          </cell>
          <cell r="G2498">
            <v>9</v>
          </cell>
        </row>
        <row r="2499">
          <cell r="A2499" t="str">
            <v>40.07</v>
          </cell>
          <cell r="B2499" t="str">
            <v>Caixa de passagem em PVC</v>
          </cell>
          <cell r="G2499">
            <v>9</v>
          </cell>
        </row>
        <row r="2500">
          <cell r="A2500" t="str">
            <v>40.07.010</v>
          </cell>
          <cell r="B2500" t="str">
            <v>Caixa em PVC de 4´ x 2´</v>
          </cell>
          <cell r="C2500" t="str">
            <v>UN</v>
          </cell>
          <cell r="D2500">
            <v>3.1</v>
          </cell>
          <cell r="E2500">
            <v>11.41</v>
          </cell>
          <cell r="F2500">
            <v>14.51</v>
          </cell>
          <cell r="G2500">
            <v>9</v>
          </cell>
        </row>
        <row r="2501">
          <cell r="A2501" t="str">
            <v>40.07.020</v>
          </cell>
          <cell r="B2501" t="str">
            <v>Caixa em PVC de 4´ x 4´</v>
          </cell>
          <cell r="C2501" t="str">
            <v>UN</v>
          </cell>
          <cell r="D2501">
            <v>6.17</v>
          </cell>
          <cell r="E2501">
            <v>11.41</v>
          </cell>
          <cell r="F2501">
            <v>17.579999999999998</v>
          </cell>
          <cell r="G2501">
            <v>5</v>
          </cell>
        </row>
        <row r="2502">
          <cell r="A2502" t="str">
            <v>40.07.040</v>
          </cell>
          <cell r="B2502" t="str">
            <v>Caixa em PVC octogonal de 4´ x 4´</v>
          </cell>
          <cell r="C2502" t="str">
            <v>UN</v>
          </cell>
          <cell r="D2502">
            <v>6.13</v>
          </cell>
          <cell r="E2502">
            <v>11.41</v>
          </cell>
          <cell r="F2502">
            <v>17.54</v>
          </cell>
          <cell r="G2502">
            <v>9</v>
          </cell>
        </row>
        <row r="2503">
          <cell r="A2503" t="str">
            <v>40.10</v>
          </cell>
          <cell r="B2503" t="str">
            <v>Contator</v>
          </cell>
          <cell r="G2503">
            <v>9</v>
          </cell>
        </row>
        <row r="2504">
          <cell r="A2504" t="str">
            <v>40.10.016</v>
          </cell>
          <cell r="B2504" t="str">
            <v>Contator de potência 12 A - 1na+1nf</v>
          </cell>
          <cell r="C2504" t="str">
            <v>UN</v>
          </cell>
          <cell r="D2504">
            <v>262.7</v>
          </cell>
          <cell r="E2504">
            <v>22.83</v>
          </cell>
          <cell r="F2504">
            <v>285.52999999999997</v>
          </cell>
          <cell r="G2504">
            <v>9</v>
          </cell>
        </row>
        <row r="2505">
          <cell r="A2505" t="str">
            <v>40.10.020</v>
          </cell>
          <cell r="B2505" t="str">
            <v>Contator de potência 9 A - 2na+2nf</v>
          </cell>
          <cell r="C2505" t="str">
            <v>UN</v>
          </cell>
          <cell r="D2505">
            <v>291.31</v>
          </cell>
          <cell r="E2505">
            <v>22.83</v>
          </cell>
          <cell r="F2505">
            <v>314.14</v>
          </cell>
          <cell r="G2505">
            <v>5</v>
          </cell>
        </row>
        <row r="2506">
          <cell r="A2506" t="str">
            <v>40.10.040</v>
          </cell>
          <cell r="B2506" t="str">
            <v>Contator de potência 12 A - 2na+2nf</v>
          </cell>
          <cell r="C2506" t="str">
            <v>UN</v>
          </cell>
          <cell r="D2506">
            <v>321.83</v>
          </cell>
          <cell r="E2506">
            <v>22.83</v>
          </cell>
          <cell r="F2506">
            <v>344.66</v>
          </cell>
          <cell r="G2506">
            <v>9</v>
          </cell>
        </row>
        <row r="2507">
          <cell r="A2507" t="str">
            <v>40.10.060</v>
          </cell>
          <cell r="B2507" t="str">
            <v>Contator de potência 16 A - 2na+2nf</v>
          </cell>
          <cell r="C2507" t="str">
            <v>UN</v>
          </cell>
          <cell r="D2507">
            <v>297.56</v>
          </cell>
          <cell r="E2507">
            <v>22.83</v>
          </cell>
          <cell r="F2507">
            <v>320.39</v>
          </cell>
          <cell r="G2507">
            <v>9</v>
          </cell>
        </row>
        <row r="2508">
          <cell r="A2508" t="str">
            <v>40.10.080</v>
          </cell>
          <cell r="B2508" t="str">
            <v>Contator de potência 22 A/25 A - 2na+2nf</v>
          </cell>
          <cell r="C2508" t="str">
            <v>UN</v>
          </cell>
          <cell r="D2508">
            <v>404.75</v>
          </cell>
          <cell r="E2508">
            <v>22.83</v>
          </cell>
          <cell r="F2508">
            <v>427.58</v>
          </cell>
          <cell r="G2508">
            <v>9</v>
          </cell>
        </row>
        <row r="2509">
          <cell r="A2509" t="str">
            <v>40.10.100</v>
          </cell>
          <cell r="B2509" t="str">
            <v>Contator de potência 32 A - 2na+2nf</v>
          </cell>
          <cell r="C2509" t="str">
            <v>UN</v>
          </cell>
          <cell r="D2509">
            <v>559.4</v>
          </cell>
          <cell r="E2509">
            <v>22.83</v>
          </cell>
          <cell r="F2509">
            <v>582.23</v>
          </cell>
          <cell r="G2509">
            <v>9</v>
          </cell>
        </row>
        <row r="2510">
          <cell r="A2510" t="str">
            <v>40.10.106</v>
          </cell>
          <cell r="B2510" t="str">
            <v>Contator de potência 38 A/40 A - 2na+2nf</v>
          </cell>
          <cell r="C2510" t="str">
            <v>UN</v>
          </cell>
          <cell r="D2510">
            <v>749.35</v>
          </cell>
          <cell r="E2510">
            <v>22.83</v>
          </cell>
          <cell r="F2510">
            <v>772.18</v>
          </cell>
          <cell r="G2510">
            <v>9</v>
          </cell>
        </row>
        <row r="2511">
          <cell r="A2511" t="str">
            <v>40.10.110</v>
          </cell>
          <cell r="B2511" t="str">
            <v>Contator de potência 50 A - 2na+2nf</v>
          </cell>
          <cell r="C2511" t="str">
            <v>UN</v>
          </cell>
          <cell r="D2511">
            <v>1039.1099999999999</v>
          </cell>
          <cell r="E2511">
            <v>22.83</v>
          </cell>
          <cell r="F2511">
            <v>1061.94</v>
          </cell>
          <cell r="G2511">
            <v>9</v>
          </cell>
        </row>
        <row r="2512">
          <cell r="A2512" t="str">
            <v>40.10.132</v>
          </cell>
          <cell r="B2512" t="str">
            <v>Contator de potência 65 A - 2na+2nf</v>
          </cell>
          <cell r="C2512" t="str">
            <v>UN</v>
          </cell>
          <cell r="D2512">
            <v>1302.6500000000001</v>
          </cell>
          <cell r="E2512">
            <v>22.83</v>
          </cell>
          <cell r="F2512">
            <v>1325.48</v>
          </cell>
          <cell r="G2512">
            <v>9</v>
          </cell>
        </row>
        <row r="2513">
          <cell r="A2513" t="str">
            <v>40.10.136</v>
          </cell>
          <cell r="B2513" t="str">
            <v>Contator de potência 110 A - 2na+2nf</v>
          </cell>
          <cell r="C2513" t="str">
            <v>UN</v>
          </cell>
          <cell r="D2513">
            <v>3347.36</v>
          </cell>
          <cell r="E2513">
            <v>22.83</v>
          </cell>
          <cell r="F2513">
            <v>3370.19</v>
          </cell>
          <cell r="G2513">
            <v>9</v>
          </cell>
        </row>
        <row r="2514">
          <cell r="A2514" t="str">
            <v>40.10.140</v>
          </cell>
          <cell r="B2514" t="str">
            <v>Contator de potência 150 A - 2na+2nf</v>
          </cell>
          <cell r="C2514" t="str">
            <v>UN</v>
          </cell>
          <cell r="D2514">
            <v>2006.31</v>
          </cell>
          <cell r="E2514">
            <v>22.83</v>
          </cell>
          <cell r="F2514">
            <v>2029.14</v>
          </cell>
          <cell r="G2514">
            <v>9</v>
          </cell>
        </row>
        <row r="2515">
          <cell r="A2515" t="str">
            <v>40.10.150</v>
          </cell>
          <cell r="B2515" t="str">
            <v>Contator de potência 220 A - 2na+2nf</v>
          </cell>
          <cell r="C2515" t="str">
            <v>UN</v>
          </cell>
          <cell r="D2515">
            <v>6673.27</v>
          </cell>
          <cell r="E2515">
            <v>22.83</v>
          </cell>
          <cell r="F2515">
            <v>6696.1</v>
          </cell>
          <cell r="G2515">
            <v>9</v>
          </cell>
        </row>
        <row r="2516">
          <cell r="A2516" t="str">
            <v>40.10.500</v>
          </cell>
          <cell r="B2516" t="str">
            <v>Minicontator auxiliar - 4na</v>
          </cell>
          <cell r="C2516" t="str">
            <v>UN</v>
          </cell>
          <cell r="D2516">
            <v>84.95</v>
          </cell>
          <cell r="E2516">
            <v>22.83</v>
          </cell>
          <cell r="F2516">
            <v>107.78</v>
          </cell>
          <cell r="G2516">
            <v>9</v>
          </cell>
        </row>
        <row r="2517">
          <cell r="A2517" t="str">
            <v>40.10.510</v>
          </cell>
          <cell r="B2517" t="str">
            <v>Contator auxiliar - 2na+2nf</v>
          </cell>
          <cell r="C2517" t="str">
            <v>UN</v>
          </cell>
          <cell r="D2517">
            <v>114.22</v>
          </cell>
          <cell r="E2517">
            <v>22.83</v>
          </cell>
          <cell r="F2517">
            <v>137.05000000000001</v>
          </cell>
          <cell r="G2517">
            <v>9</v>
          </cell>
        </row>
        <row r="2518">
          <cell r="A2518" t="str">
            <v>40.10.520</v>
          </cell>
          <cell r="B2518" t="str">
            <v>Contator auxiliar - 4na+4nf</v>
          </cell>
          <cell r="C2518" t="str">
            <v>UN</v>
          </cell>
          <cell r="D2518">
            <v>138.81</v>
          </cell>
          <cell r="E2518">
            <v>22.83</v>
          </cell>
          <cell r="F2518">
            <v>161.63999999999999</v>
          </cell>
          <cell r="G2518">
            <v>9</v>
          </cell>
        </row>
        <row r="2519">
          <cell r="A2519" t="str">
            <v>40.11</v>
          </cell>
          <cell r="B2519" t="str">
            <v>Rele</v>
          </cell>
          <cell r="G2519">
            <v>9</v>
          </cell>
        </row>
        <row r="2520">
          <cell r="A2520" t="str">
            <v>40.11.010</v>
          </cell>
          <cell r="B2520" t="str">
            <v>Relé fotoelétrico 50/60 Hz, 110/220 V, 1200 VA, completo</v>
          </cell>
          <cell r="C2520" t="str">
            <v>UN</v>
          </cell>
          <cell r="D2520">
            <v>67.180000000000007</v>
          </cell>
          <cell r="E2520">
            <v>20.55</v>
          </cell>
          <cell r="F2520">
            <v>87.73</v>
          </cell>
          <cell r="G2520">
            <v>9</v>
          </cell>
        </row>
        <row r="2521">
          <cell r="A2521" t="str">
            <v>40.11.020</v>
          </cell>
          <cell r="B2521" t="str">
            <v>Relé bimetálico de sobrecarga para acoplamento direto, faixas de ajuste de 9/12 A</v>
          </cell>
          <cell r="C2521" t="str">
            <v>UN</v>
          </cell>
          <cell r="D2521">
            <v>265.97000000000003</v>
          </cell>
          <cell r="E2521">
            <v>22.83</v>
          </cell>
          <cell r="F2521">
            <v>288.8</v>
          </cell>
          <cell r="G2521">
            <v>5</v>
          </cell>
        </row>
        <row r="2522">
          <cell r="A2522" t="str">
            <v>40.11.030</v>
          </cell>
          <cell r="B2522" t="str">
            <v>Relé bimetálico de sobrecarga para acoplamento direto, faixas de ajuste de 20/32 A até 50/63 A</v>
          </cell>
          <cell r="C2522" t="str">
            <v>UN</v>
          </cell>
          <cell r="D2522">
            <v>416.6</v>
          </cell>
          <cell r="E2522">
            <v>22.83</v>
          </cell>
          <cell r="F2522">
            <v>439.43</v>
          </cell>
          <cell r="G2522">
            <v>9</v>
          </cell>
        </row>
        <row r="2523">
          <cell r="A2523" t="str">
            <v>40.11.050</v>
          </cell>
          <cell r="B2523" t="str">
            <v>Relé bimetálico de sobrecarga para acoplamento direto, faixas de ajuste 0,4/0,63 A até 16/25 A</v>
          </cell>
          <cell r="C2523" t="str">
            <v>UN</v>
          </cell>
          <cell r="D2523">
            <v>316.36</v>
          </cell>
          <cell r="E2523">
            <v>22.83</v>
          </cell>
          <cell r="F2523">
            <v>339.19</v>
          </cell>
          <cell r="G2523">
            <v>9</v>
          </cell>
        </row>
        <row r="2524">
          <cell r="A2524" t="str">
            <v>40.11.060</v>
          </cell>
          <cell r="B2524" t="str">
            <v>Relé de tempo eletrônico de 0,6 até 6 s - 220V - 50/60 Hz</v>
          </cell>
          <cell r="C2524" t="str">
            <v>UN</v>
          </cell>
          <cell r="D2524">
            <v>105.07</v>
          </cell>
          <cell r="E2524">
            <v>45.65</v>
          </cell>
          <cell r="F2524">
            <v>150.72</v>
          </cell>
          <cell r="G2524">
            <v>9</v>
          </cell>
        </row>
        <row r="2525">
          <cell r="A2525" t="str">
            <v>40.11.070</v>
          </cell>
          <cell r="B2525" t="str">
            <v>Relé supervisor trifásico contra falta de fase, inversão de fase e mínima tensão</v>
          </cell>
          <cell r="C2525" t="str">
            <v>UN</v>
          </cell>
          <cell r="D2525">
            <v>3671.4</v>
          </cell>
          <cell r="E2525">
            <v>45.65</v>
          </cell>
          <cell r="F2525">
            <v>3717.05</v>
          </cell>
          <cell r="G2525">
            <v>9</v>
          </cell>
        </row>
        <row r="2526">
          <cell r="A2526" t="str">
            <v>40.11.120</v>
          </cell>
          <cell r="B2526" t="str">
            <v>Relé de tempo eletrônico de 1,5 até 15 minutos - 110V/220V - 50/60Hz</v>
          </cell>
          <cell r="C2526" t="str">
            <v>UN</v>
          </cell>
          <cell r="D2526">
            <v>87.43</v>
          </cell>
          <cell r="E2526">
            <v>45.65</v>
          </cell>
          <cell r="F2526">
            <v>133.08000000000001</v>
          </cell>
          <cell r="G2526">
            <v>9</v>
          </cell>
        </row>
        <row r="2527">
          <cell r="A2527" t="str">
            <v>40.11.230</v>
          </cell>
          <cell r="B2527" t="str">
            <v>Relé de sobrecarga eletrônico para acoplamento direto, faixa de ajuste de 55 A até 250 A</v>
          </cell>
          <cell r="C2527" t="str">
            <v>UN</v>
          </cell>
          <cell r="D2527">
            <v>2882.47</v>
          </cell>
          <cell r="E2527">
            <v>22.83</v>
          </cell>
          <cell r="F2527">
            <v>2905.3</v>
          </cell>
          <cell r="G2527">
            <v>9</v>
          </cell>
        </row>
        <row r="2528">
          <cell r="A2528" t="str">
            <v>40.11.240</v>
          </cell>
          <cell r="B2528" t="str">
            <v>Relé de tempo eletrônico de 3 até 30s - 220V - 50/60Hz</v>
          </cell>
          <cell r="C2528" t="str">
            <v>UN</v>
          </cell>
          <cell r="D2528">
            <v>102.66</v>
          </cell>
          <cell r="E2528">
            <v>45.65</v>
          </cell>
          <cell r="F2528">
            <v>148.31</v>
          </cell>
          <cell r="G2528">
            <v>9</v>
          </cell>
        </row>
        <row r="2529">
          <cell r="A2529" t="str">
            <v>40.11.250</v>
          </cell>
          <cell r="B2529" t="str">
            <v>Relé de impulso bipolar, 16 A, 250 V CA</v>
          </cell>
          <cell r="C2529" t="str">
            <v>UN</v>
          </cell>
          <cell r="D2529">
            <v>298.94</v>
          </cell>
          <cell r="E2529">
            <v>27.39</v>
          </cell>
          <cell r="F2529">
            <v>326.33</v>
          </cell>
          <cell r="G2529">
            <v>9</v>
          </cell>
        </row>
        <row r="2530">
          <cell r="A2530" t="str">
            <v>40.12</v>
          </cell>
          <cell r="B2530" t="str">
            <v>Chave comutadora e seletora</v>
          </cell>
          <cell r="G2530">
            <v>9</v>
          </cell>
        </row>
        <row r="2531">
          <cell r="A2531" t="str">
            <v>40.12.020</v>
          </cell>
          <cell r="B2531" t="str">
            <v>Chave comutadora/seletora com 1 polo e 3 posições para 63 A</v>
          </cell>
          <cell r="C2531" t="str">
            <v>UN</v>
          </cell>
          <cell r="D2531">
            <v>602.49</v>
          </cell>
          <cell r="E2531">
            <v>18.260000000000002</v>
          </cell>
          <cell r="F2531">
            <v>620.75</v>
          </cell>
          <cell r="G2531">
            <v>9</v>
          </cell>
        </row>
        <row r="2532">
          <cell r="A2532" t="str">
            <v>40.12.030</v>
          </cell>
          <cell r="B2532" t="str">
            <v>Chave comutadora/seletora com 1 polo e 3 posições para 25 A</v>
          </cell>
          <cell r="C2532" t="str">
            <v>UN</v>
          </cell>
          <cell r="D2532">
            <v>298.58999999999997</v>
          </cell>
          <cell r="E2532">
            <v>18.260000000000002</v>
          </cell>
          <cell r="F2532">
            <v>316.85000000000002</v>
          </cell>
          <cell r="G2532">
            <v>5</v>
          </cell>
        </row>
        <row r="2533">
          <cell r="A2533" t="str">
            <v>40.12.200</v>
          </cell>
          <cell r="B2533" t="str">
            <v>Chave comutadora/seletora com 1 polo e 2 posições para 25 A</v>
          </cell>
          <cell r="C2533" t="str">
            <v>UN</v>
          </cell>
          <cell r="D2533">
            <v>159.38999999999999</v>
          </cell>
          <cell r="E2533">
            <v>18.260000000000002</v>
          </cell>
          <cell r="F2533">
            <v>177.65</v>
          </cell>
          <cell r="G2533">
            <v>9</v>
          </cell>
        </row>
        <row r="2534">
          <cell r="A2534" t="str">
            <v>40.12.210</v>
          </cell>
          <cell r="B2534" t="str">
            <v>Chave comutadora/seletora com 3 polos e 3 posições para 25 A</v>
          </cell>
          <cell r="C2534" t="str">
            <v>UN</v>
          </cell>
          <cell r="D2534">
            <v>425.53</v>
          </cell>
          <cell r="E2534">
            <v>18.260000000000002</v>
          </cell>
          <cell r="F2534">
            <v>443.79</v>
          </cell>
          <cell r="G2534">
            <v>9</v>
          </cell>
        </row>
        <row r="2535">
          <cell r="A2535" t="str">
            <v>40.13</v>
          </cell>
          <cell r="B2535" t="str">
            <v>Amperimetro</v>
          </cell>
          <cell r="G2535">
            <v>9</v>
          </cell>
        </row>
        <row r="2536">
          <cell r="A2536" t="str">
            <v>40.13.010</v>
          </cell>
          <cell r="B2536" t="str">
            <v>Chave comutadora para amperímetro</v>
          </cell>
          <cell r="C2536" t="str">
            <v>UN</v>
          </cell>
          <cell r="D2536">
            <v>142.85</v>
          </cell>
          <cell r="E2536">
            <v>18.260000000000002</v>
          </cell>
          <cell r="F2536">
            <v>161.11000000000001</v>
          </cell>
          <cell r="G2536">
            <v>9</v>
          </cell>
        </row>
        <row r="2537">
          <cell r="A2537" t="str">
            <v>40.13.040</v>
          </cell>
          <cell r="B2537" t="str">
            <v>Amperímetro de ferro móvel de 96 x 96 mm, para ligação em transformador de corrente, escala fixa de 0A/50 A até 0A/2 kA</v>
          </cell>
          <cell r="C2537" t="str">
            <v>UN</v>
          </cell>
          <cell r="D2537">
            <v>342.82</v>
          </cell>
          <cell r="E2537">
            <v>11.41</v>
          </cell>
          <cell r="F2537">
            <v>354.23</v>
          </cell>
          <cell r="G2537">
            <v>5</v>
          </cell>
        </row>
        <row r="2538">
          <cell r="A2538" t="str">
            <v>40.14</v>
          </cell>
          <cell r="B2538" t="str">
            <v>Voltimetro</v>
          </cell>
          <cell r="G2538">
            <v>9</v>
          </cell>
        </row>
        <row r="2539">
          <cell r="A2539" t="str">
            <v>40.14.010</v>
          </cell>
          <cell r="B2539" t="str">
            <v>Chave comutadora para voltímetro</v>
          </cell>
          <cell r="C2539" t="str">
            <v>UN</v>
          </cell>
          <cell r="D2539">
            <v>119.22</v>
          </cell>
          <cell r="E2539">
            <v>18.260000000000002</v>
          </cell>
          <cell r="F2539">
            <v>137.47999999999999</v>
          </cell>
          <cell r="G2539">
            <v>9</v>
          </cell>
        </row>
        <row r="2540">
          <cell r="A2540" t="str">
            <v>40.14.030</v>
          </cell>
          <cell r="B2540" t="str">
            <v>Voltímetro de ferro móvel de 96 x 96 mm, escalas variáveis de 0/150 V, 0/250 V, 0/300 V, 0/500 V e 0/600 V</v>
          </cell>
          <cell r="C2540" t="str">
            <v>UN</v>
          </cell>
          <cell r="D2540">
            <v>119.35</v>
          </cell>
          <cell r="E2540">
            <v>22.83</v>
          </cell>
          <cell r="F2540">
            <v>142.18</v>
          </cell>
          <cell r="G2540">
            <v>5</v>
          </cell>
        </row>
        <row r="2541">
          <cell r="A2541" t="str">
            <v>40.20</v>
          </cell>
          <cell r="B2541" t="str">
            <v>Reparos, conservacoes e complementos - GRUPO 40</v>
          </cell>
          <cell r="G2541">
            <v>9</v>
          </cell>
        </row>
        <row r="2542">
          <cell r="A2542" t="str">
            <v>40.20.050</v>
          </cell>
          <cell r="B2542" t="str">
            <v>Sinalizador com lâmpada</v>
          </cell>
          <cell r="C2542" t="str">
            <v>UN</v>
          </cell>
          <cell r="D2542">
            <v>64.53</v>
          </cell>
          <cell r="E2542">
            <v>36.520000000000003</v>
          </cell>
          <cell r="F2542">
            <v>101.05</v>
          </cell>
          <cell r="G2542">
            <v>9</v>
          </cell>
        </row>
        <row r="2543">
          <cell r="A2543" t="str">
            <v>40.20.060</v>
          </cell>
          <cell r="B2543" t="str">
            <v>Botão de comando duplo sem sinalizador</v>
          </cell>
          <cell r="C2543" t="str">
            <v>UN</v>
          </cell>
          <cell r="D2543">
            <v>53.56</v>
          </cell>
          <cell r="E2543">
            <v>36.520000000000003</v>
          </cell>
          <cell r="F2543">
            <v>90.08</v>
          </cell>
          <cell r="G2543">
            <v>5</v>
          </cell>
        </row>
        <row r="2544">
          <cell r="A2544" t="str">
            <v>40.20.090</v>
          </cell>
          <cell r="B2544" t="str">
            <v>Botoeira com retenção para quadro/painel</v>
          </cell>
          <cell r="C2544" t="str">
            <v>UN</v>
          </cell>
          <cell r="D2544">
            <v>37.270000000000003</v>
          </cell>
          <cell r="E2544">
            <v>13.69</v>
          </cell>
          <cell r="F2544">
            <v>50.96</v>
          </cell>
          <cell r="G2544">
            <v>9</v>
          </cell>
        </row>
        <row r="2545">
          <cell r="A2545" t="str">
            <v>40.20.100</v>
          </cell>
          <cell r="B2545" t="str">
            <v>Botoeira de comando liga-desliga, sem sinalização</v>
          </cell>
          <cell r="C2545" t="str">
            <v>UN</v>
          </cell>
          <cell r="D2545">
            <v>132.02000000000001</v>
          </cell>
          <cell r="E2545">
            <v>13.69</v>
          </cell>
          <cell r="F2545">
            <v>145.71</v>
          </cell>
          <cell r="G2545">
            <v>9</v>
          </cell>
        </row>
        <row r="2546">
          <cell r="A2546" t="str">
            <v>40.20.110</v>
          </cell>
          <cell r="B2546" t="str">
            <v>Alarme sonoro bitonal 220 V para painel de comando</v>
          </cell>
          <cell r="C2546" t="str">
            <v>UN</v>
          </cell>
          <cell r="D2546">
            <v>452.32</v>
          </cell>
          <cell r="E2546">
            <v>13.69</v>
          </cell>
          <cell r="F2546">
            <v>466.01</v>
          </cell>
          <cell r="G2546">
            <v>9</v>
          </cell>
        </row>
        <row r="2547">
          <cell r="A2547" t="str">
            <v>40.20.120</v>
          </cell>
          <cell r="B2547" t="str">
            <v>Placa de 4´ x 2´</v>
          </cell>
          <cell r="C2547" t="str">
            <v>UN</v>
          </cell>
          <cell r="D2547">
            <v>4.0599999999999996</v>
          </cell>
          <cell r="E2547">
            <v>1.49</v>
          </cell>
          <cell r="F2547">
            <v>5.55</v>
          </cell>
          <cell r="G2547">
            <v>9</v>
          </cell>
        </row>
        <row r="2548">
          <cell r="A2548" t="str">
            <v>40.20.140</v>
          </cell>
          <cell r="B2548" t="str">
            <v>Placa de 4´ x 4´</v>
          </cell>
          <cell r="C2548" t="str">
            <v>UN</v>
          </cell>
          <cell r="D2548">
            <v>8.4499999999999993</v>
          </cell>
          <cell r="E2548">
            <v>1.49</v>
          </cell>
          <cell r="F2548">
            <v>9.94</v>
          </cell>
          <cell r="G2548">
            <v>9</v>
          </cell>
        </row>
        <row r="2549">
          <cell r="A2549" t="str">
            <v>40.20.200</v>
          </cell>
          <cell r="B2549" t="str">
            <v>Chave de boia normalmente fechada ou aberta</v>
          </cell>
          <cell r="C2549" t="str">
            <v>UN</v>
          </cell>
          <cell r="D2549">
            <v>45.18</v>
          </cell>
          <cell r="E2549">
            <v>18.260000000000002</v>
          </cell>
          <cell r="F2549">
            <v>63.44</v>
          </cell>
          <cell r="G2549">
            <v>9</v>
          </cell>
        </row>
        <row r="2550">
          <cell r="A2550" t="str">
            <v>40.20.240</v>
          </cell>
          <cell r="B2550" t="str">
            <v>Plugue com 2P+T de 10A, 250V</v>
          </cell>
          <cell r="C2550" t="str">
            <v>UN</v>
          </cell>
          <cell r="D2550">
            <v>7.18</v>
          </cell>
          <cell r="E2550">
            <v>9.1300000000000008</v>
          </cell>
          <cell r="F2550">
            <v>16.309999999999999</v>
          </cell>
          <cell r="G2550">
            <v>9</v>
          </cell>
        </row>
        <row r="2551">
          <cell r="A2551" t="str">
            <v>40.20.250</v>
          </cell>
          <cell r="B2551" t="str">
            <v>Plugue prolongador com 2P+T de 10A, 250V</v>
          </cell>
          <cell r="C2551" t="str">
            <v>UN</v>
          </cell>
          <cell r="D2551">
            <v>10.67</v>
          </cell>
          <cell r="E2551">
            <v>9.1300000000000008</v>
          </cell>
          <cell r="F2551">
            <v>19.8</v>
          </cell>
          <cell r="G2551">
            <v>9</v>
          </cell>
        </row>
        <row r="2552">
          <cell r="A2552" t="str">
            <v>40.20.300</v>
          </cell>
          <cell r="B2552" t="str">
            <v>Chave de nível tipo boia pendular (pera), com contato micro switch</v>
          </cell>
          <cell r="C2552" t="str">
            <v>UN</v>
          </cell>
          <cell r="D2552">
            <v>408.77</v>
          </cell>
          <cell r="E2552">
            <v>45.65</v>
          </cell>
          <cell r="F2552">
            <v>454.42</v>
          </cell>
          <cell r="G2552">
            <v>9</v>
          </cell>
        </row>
        <row r="2553">
          <cell r="A2553" t="str">
            <v>40.20.302</v>
          </cell>
          <cell r="B2553" t="str">
            <v>Placa suporte (tampa) 4´ x 4´ para áreas úmidas, grau de proteção IP55</v>
          </cell>
          <cell r="C2553" t="str">
            <v>UN</v>
          </cell>
          <cell r="D2553">
            <v>72.86</v>
          </cell>
          <cell r="E2553">
            <v>13.69</v>
          </cell>
          <cell r="F2553">
            <v>86.55</v>
          </cell>
          <cell r="G2553">
            <v>9</v>
          </cell>
        </row>
        <row r="2554">
          <cell r="A2554" t="str">
            <v>40.20.310</v>
          </cell>
          <cell r="B2554" t="str">
            <v>Placa/espelho em latão escovado 4´ x 4´, para 02 tomadas elétrica</v>
          </cell>
          <cell r="C2554" t="str">
            <v>UN</v>
          </cell>
          <cell r="D2554">
            <v>48.35</v>
          </cell>
          <cell r="E2554">
            <v>20.74</v>
          </cell>
          <cell r="F2554">
            <v>69.09</v>
          </cell>
          <cell r="G2554">
            <v>9</v>
          </cell>
        </row>
        <row r="2555">
          <cell r="A2555" t="str">
            <v>40.20.320</v>
          </cell>
          <cell r="B2555" t="str">
            <v>Placa/espelho em latão escovado 4´ x 4´, para 01 tomada elétrica</v>
          </cell>
          <cell r="C2555" t="str">
            <v>UN</v>
          </cell>
          <cell r="D2555">
            <v>42.53</v>
          </cell>
          <cell r="E2555">
            <v>20.74</v>
          </cell>
          <cell r="F2555">
            <v>63.27</v>
          </cell>
          <cell r="G2555">
            <v>9</v>
          </cell>
        </row>
        <row r="2556">
          <cell r="A2556" t="str">
            <v>41</v>
          </cell>
          <cell r="B2556" t="str">
            <v>ILUMINACAO</v>
          </cell>
          <cell r="G2556">
            <v>9</v>
          </cell>
        </row>
        <row r="2557">
          <cell r="A2557" t="str">
            <v>41.02</v>
          </cell>
          <cell r="B2557" t="str">
            <v>Lampadas</v>
          </cell>
          <cell r="G2557">
            <v>9</v>
          </cell>
        </row>
        <row r="2558">
          <cell r="A2558" t="str">
            <v>41.02.541</v>
          </cell>
          <cell r="B2558" t="str">
            <v>Lâmpada LED tubular T8 com base G13, de 900 até 1050 Im - 9 a 10 W</v>
          </cell>
          <cell r="C2558" t="str">
            <v>UN</v>
          </cell>
          <cell r="D2558">
            <v>19.420000000000002</v>
          </cell>
          <cell r="E2558">
            <v>3.71</v>
          </cell>
          <cell r="F2558">
            <v>23.13</v>
          </cell>
          <cell r="G2558">
            <v>2</v>
          </cell>
        </row>
        <row r="2559">
          <cell r="A2559" t="str">
            <v>41.02.551</v>
          </cell>
          <cell r="B2559" t="str">
            <v>Lâmpada LED tubular T8 com base G13, de 1850 até 2000 Im - 18 a 20 W</v>
          </cell>
          <cell r="C2559" t="str">
            <v>UN</v>
          </cell>
          <cell r="D2559">
            <v>22.42</v>
          </cell>
          <cell r="E2559">
            <v>3.71</v>
          </cell>
          <cell r="F2559">
            <v>26.13</v>
          </cell>
          <cell r="G2559">
            <v>5</v>
          </cell>
        </row>
        <row r="2560">
          <cell r="A2560" t="str">
            <v>41.02.562</v>
          </cell>
          <cell r="B2560" t="str">
            <v>Lâmpada LED tubular T8 com base G13, de 3400 até 4000 Im - 36 a 40 W</v>
          </cell>
          <cell r="C2560" t="str">
            <v>UN</v>
          </cell>
          <cell r="D2560">
            <v>59.74</v>
          </cell>
          <cell r="E2560">
            <v>3.71</v>
          </cell>
          <cell r="F2560">
            <v>63.45</v>
          </cell>
          <cell r="G2560">
            <v>9</v>
          </cell>
        </row>
        <row r="2561">
          <cell r="A2561" t="str">
            <v>41.02.580</v>
          </cell>
          <cell r="B2561" t="str">
            <v>Lâmpada LED 13,5W, com base E-27, 1400 até 1510 lm</v>
          </cell>
          <cell r="C2561" t="str">
            <v>UN</v>
          </cell>
          <cell r="D2561">
            <v>29.31</v>
          </cell>
          <cell r="E2561">
            <v>3.71</v>
          </cell>
          <cell r="F2561">
            <v>33.020000000000003</v>
          </cell>
          <cell r="G2561">
            <v>9</v>
          </cell>
        </row>
        <row r="2562">
          <cell r="A2562" t="str">
            <v>41.04</v>
          </cell>
          <cell r="B2562" t="str">
            <v>Acessorios para iluminacao</v>
          </cell>
          <cell r="G2562">
            <v>9</v>
          </cell>
        </row>
        <row r="2563">
          <cell r="A2563" t="str">
            <v>41.04.020</v>
          </cell>
          <cell r="B2563" t="str">
            <v>Receptáculo de porcelana com parafuso de fixação com rosca E-27</v>
          </cell>
          <cell r="C2563" t="str">
            <v>UN</v>
          </cell>
          <cell r="D2563">
            <v>7.02</v>
          </cell>
          <cell r="E2563">
            <v>3.64</v>
          </cell>
          <cell r="F2563">
            <v>10.66</v>
          </cell>
          <cell r="G2563">
            <v>9</v>
          </cell>
        </row>
        <row r="2564">
          <cell r="A2564" t="str">
            <v>41.04.050</v>
          </cell>
          <cell r="B2564" t="str">
            <v>Trilho eletrificado de alimentação com 1 circuito, em alumínio com pintura na cor branco, inclusive acessórios</v>
          </cell>
          <cell r="C2564" t="str">
            <v>M</v>
          </cell>
          <cell r="D2564">
            <v>93.81</v>
          </cell>
          <cell r="E2564">
            <v>18.260000000000002</v>
          </cell>
          <cell r="F2564">
            <v>112.07</v>
          </cell>
          <cell r="G2564">
            <v>5</v>
          </cell>
        </row>
        <row r="2565">
          <cell r="A2565" t="str">
            <v>41.05</v>
          </cell>
          <cell r="B2565" t="str">
            <v>Lampada de descarga de alta potencia</v>
          </cell>
          <cell r="G2565">
            <v>9</v>
          </cell>
        </row>
        <row r="2566">
          <cell r="A2566" t="str">
            <v>41.05.720</v>
          </cell>
          <cell r="B2566" t="str">
            <v>Lâmpada de vapor metálico tubular, base G12 de 150 W</v>
          </cell>
          <cell r="C2566" t="str">
            <v>UN</v>
          </cell>
          <cell r="D2566">
            <v>95.48</v>
          </cell>
          <cell r="E2566">
            <v>3.71</v>
          </cell>
          <cell r="F2566">
            <v>99.19</v>
          </cell>
          <cell r="G2566">
            <v>9</v>
          </cell>
        </row>
        <row r="2567">
          <cell r="A2567" t="str">
            <v>41.06</v>
          </cell>
          <cell r="B2567" t="str">
            <v>Lampada halogena</v>
          </cell>
          <cell r="G2567">
            <v>5</v>
          </cell>
        </row>
        <row r="2568">
          <cell r="A2568" t="str">
            <v>41.06.100</v>
          </cell>
          <cell r="B2568" t="str">
            <v>Lâmpada halógena refletora PAR20, base E27 de 50 W - 220 V</v>
          </cell>
          <cell r="C2568" t="str">
            <v>UN</v>
          </cell>
          <cell r="D2568">
            <v>22.24</v>
          </cell>
          <cell r="E2568">
            <v>3.71</v>
          </cell>
          <cell r="F2568">
            <v>25.95</v>
          </cell>
          <cell r="G2568">
            <v>9</v>
          </cell>
        </row>
        <row r="2569">
          <cell r="A2569" t="str">
            <v>41.06.130</v>
          </cell>
          <cell r="B2569" t="str">
            <v>Lâmpada halógena com refletor dicroico de 50 W - 12 V</v>
          </cell>
          <cell r="C2569" t="str">
            <v>UN</v>
          </cell>
          <cell r="D2569">
            <v>10.86</v>
          </cell>
          <cell r="E2569">
            <v>3.71</v>
          </cell>
          <cell r="F2569">
            <v>14.57</v>
          </cell>
          <cell r="G2569">
            <v>9</v>
          </cell>
        </row>
        <row r="2570">
          <cell r="A2570" t="str">
            <v>41.06.410</v>
          </cell>
          <cell r="B2570" t="str">
            <v>Lâmpada halógena tubular, base R7s bilateral de 300 W - 110 ou 220 V</v>
          </cell>
          <cell r="C2570" t="str">
            <v>UN</v>
          </cell>
          <cell r="D2570">
            <v>14.85</v>
          </cell>
          <cell r="E2570">
            <v>3.71</v>
          </cell>
          <cell r="F2570">
            <v>18.559999999999999</v>
          </cell>
          <cell r="G2570">
            <v>5</v>
          </cell>
        </row>
        <row r="2571">
          <cell r="A2571" t="str">
            <v>41.07</v>
          </cell>
          <cell r="B2571" t="str">
            <v>Lampada fluorescente</v>
          </cell>
          <cell r="G2571">
            <v>9</v>
          </cell>
        </row>
        <row r="2572">
          <cell r="A2572" t="str">
            <v>41.07.020</v>
          </cell>
          <cell r="B2572" t="str">
            <v>Lâmpada fluorescente tubular, base bipino bilateral de 15 W</v>
          </cell>
          <cell r="C2572" t="str">
            <v>UN</v>
          </cell>
          <cell r="D2572">
            <v>20.170000000000002</v>
          </cell>
          <cell r="E2572">
            <v>3.71</v>
          </cell>
          <cell r="F2572">
            <v>23.88</v>
          </cell>
          <cell r="G2572">
            <v>9</v>
          </cell>
        </row>
        <row r="2573">
          <cell r="A2573" t="str">
            <v>41.07.030</v>
          </cell>
          <cell r="B2573" t="str">
            <v>Lâmpada fluorescente tubular, base bipino bilateral de 16 W</v>
          </cell>
          <cell r="C2573" t="str">
            <v>UN</v>
          </cell>
          <cell r="D2573">
            <v>14.55</v>
          </cell>
          <cell r="E2573">
            <v>3.71</v>
          </cell>
          <cell r="F2573">
            <v>18.260000000000002</v>
          </cell>
          <cell r="G2573">
            <v>9</v>
          </cell>
        </row>
        <row r="2574">
          <cell r="A2574" t="str">
            <v>41.07.050</v>
          </cell>
          <cell r="B2574" t="str">
            <v>Lâmpada fluorescente tubular, base bipino bilateral de 20 W</v>
          </cell>
          <cell r="C2574" t="str">
            <v>UN</v>
          </cell>
          <cell r="D2574">
            <v>11.69</v>
          </cell>
          <cell r="E2574">
            <v>3.71</v>
          </cell>
          <cell r="F2574">
            <v>15.4</v>
          </cell>
          <cell r="G2574">
            <v>5</v>
          </cell>
        </row>
        <row r="2575">
          <cell r="A2575" t="str">
            <v>41.07.060</v>
          </cell>
          <cell r="B2575" t="str">
            <v>Lâmpada fluorescente tubular, base bipino bilateral de 28 W</v>
          </cell>
          <cell r="C2575" t="str">
            <v>UN</v>
          </cell>
          <cell r="D2575">
            <v>16.84</v>
          </cell>
          <cell r="E2575">
            <v>3.71</v>
          </cell>
          <cell r="F2575">
            <v>20.55</v>
          </cell>
          <cell r="G2575">
            <v>9</v>
          </cell>
        </row>
        <row r="2576">
          <cell r="A2576" t="str">
            <v>41.07.070</v>
          </cell>
          <cell r="B2576" t="str">
            <v>Lâmpada fluorescente tubular, base bipino bilateral de 32 W</v>
          </cell>
          <cell r="C2576" t="str">
            <v>UN</v>
          </cell>
          <cell r="D2576">
            <v>18.07</v>
          </cell>
          <cell r="E2576">
            <v>3.71</v>
          </cell>
          <cell r="F2576">
            <v>21.78</v>
          </cell>
          <cell r="G2576">
            <v>9</v>
          </cell>
        </row>
        <row r="2577">
          <cell r="A2577" t="str">
            <v>41.07.200</v>
          </cell>
          <cell r="B2577" t="str">
            <v>Lâmpada fluorescente tubular, base bipino bilateral de 32 W, com camada trifósforo</v>
          </cell>
          <cell r="C2577" t="str">
            <v>UN</v>
          </cell>
          <cell r="D2577">
            <v>29.93</v>
          </cell>
          <cell r="E2577">
            <v>3.71</v>
          </cell>
          <cell r="F2577">
            <v>33.64</v>
          </cell>
          <cell r="G2577">
            <v>9</v>
          </cell>
        </row>
        <row r="2578">
          <cell r="A2578" t="str">
            <v>41.07.430</v>
          </cell>
          <cell r="B2578" t="str">
            <v>Lâmpada fluorescente compacta eletrônica "3U", base E27 de 20 W - 110 ou 220 V</v>
          </cell>
          <cell r="C2578" t="str">
            <v>UN</v>
          </cell>
          <cell r="D2578">
            <v>13.17</v>
          </cell>
          <cell r="E2578">
            <v>3.71</v>
          </cell>
          <cell r="F2578">
            <v>16.88</v>
          </cell>
          <cell r="G2578">
            <v>9</v>
          </cell>
        </row>
        <row r="2579">
          <cell r="A2579" t="str">
            <v>41.07.450</v>
          </cell>
          <cell r="B2579" t="str">
            <v>Lâmpada fluorescente compacta eletrônica "3U", base E27 de 25 W - 110 ou 220 V</v>
          </cell>
          <cell r="C2579" t="str">
            <v>UN</v>
          </cell>
          <cell r="D2579">
            <v>14.01</v>
          </cell>
          <cell r="E2579">
            <v>3.71</v>
          </cell>
          <cell r="F2579">
            <v>17.72</v>
          </cell>
          <cell r="G2579">
            <v>9</v>
          </cell>
        </row>
        <row r="2580">
          <cell r="A2580" t="str">
            <v>41.07.800</v>
          </cell>
          <cell r="B2580" t="str">
            <v>Lâmpada fluorescente compacta "1U", base G-23 de 9 W</v>
          </cell>
          <cell r="C2580" t="str">
            <v>UN</v>
          </cell>
          <cell r="D2580">
            <v>21.99</v>
          </cell>
          <cell r="E2580">
            <v>3.71</v>
          </cell>
          <cell r="F2580">
            <v>25.7</v>
          </cell>
          <cell r="G2580">
            <v>9</v>
          </cell>
        </row>
        <row r="2581">
          <cell r="A2581" t="str">
            <v>41.07.810</v>
          </cell>
          <cell r="B2581" t="str">
            <v>Lâmpada fluorescente compacta "2U", base G-24D-2 de 18 W</v>
          </cell>
          <cell r="C2581" t="str">
            <v>UN</v>
          </cell>
          <cell r="D2581">
            <v>15.55</v>
          </cell>
          <cell r="E2581">
            <v>3.71</v>
          </cell>
          <cell r="F2581">
            <v>19.260000000000002</v>
          </cell>
          <cell r="G2581">
            <v>9</v>
          </cell>
        </row>
        <row r="2582">
          <cell r="A2582" t="str">
            <v>41.07.820</v>
          </cell>
          <cell r="B2582" t="str">
            <v>Lâmpada fluorescente compacta "2U", base G-24D-3 de 26 W</v>
          </cell>
          <cell r="C2582" t="str">
            <v>UN</v>
          </cell>
          <cell r="D2582">
            <v>14.43</v>
          </cell>
          <cell r="E2582">
            <v>3.71</v>
          </cell>
          <cell r="F2582">
            <v>18.14</v>
          </cell>
          <cell r="G2582">
            <v>9</v>
          </cell>
        </row>
        <row r="2583">
          <cell r="A2583" t="str">
            <v>41.07.860</v>
          </cell>
          <cell r="B2583" t="str">
            <v>Lâmpada fluorescente compacta "2U", base G-24Q-3 de 26 W</v>
          </cell>
          <cell r="C2583" t="str">
            <v>UN</v>
          </cell>
          <cell r="D2583">
            <v>12.75</v>
          </cell>
          <cell r="E2583">
            <v>3.71</v>
          </cell>
          <cell r="F2583">
            <v>16.46</v>
          </cell>
          <cell r="G2583">
            <v>9</v>
          </cell>
        </row>
        <row r="2584">
          <cell r="A2584" t="str">
            <v>41.08</v>
          </cell>
          <cell r="B2584" t="str">
            <v>Reator e equipamentos para lampada de descarga de alta potencia</v>
          </cell>
          <cell r="G2584">
            <v>9</v>
          </cell>
        </row>
        <row r="2585">
          <cell r="A2585" t="str">
            <v>41.08.010</v>
          </cell>
          <cell r="B2585" t="str">
            <v>Transformador eletrônico para lâmpada halógena dicroica de 50 W - 220 V</v>
          </cell>
          <cell r="C2585" t="str">
            <v>UN</v>
          </cell>
          <cell r="D2585">
            <v>32.799999999999997</v>
          </cell>
          <cell r="E2585">
            <v>9.1300000000000008</v>
          </cell>
          <cell r="F2585">
            <v>41.93</v>
          </cell>
          <cell r="G2585">
            <v>9</v>
          </cell>
        </row>
        <row r="2586">
          <cell r="A2586" t="str">
            <v>41.08.230</v>
          </cell>
          <cell r="B2586" t="str">
            <v>Reator eletromagnético de alto fator de potência, para lâmpada vapor de sódio 150 W / 220 V</v>
          </cell>
          <cell r="C2586" t="str">
            <v>UN</v>
          </cell>
          <cell r="D2586">
            <v>85.02</v>
          </cell>
          <cell r="E2586">
            <v>9.1300000000000008</v>
          </cell>
          <cell r="F2586">
            <v>94.15</v>
          </cell>
          <cell r="G2586">
            <v>9</v>
          </cell>
        </row>
        <row r="2587">
          <cell r="A2587" t="str">
            <v>41.08.250</v>
          </cell>
          <cell r="B2587" t="str">
            <v>Reator eletromagnético de alto fator de potência, para lâmpada vapor de sódio 250 W / 220 V</v>
          </cell>
          <cell r="C2587" t="str">
            <v>UN</v>
          </cell>
          <cell r="D2587">
            <v>124.97</v>
          </cell>
          <cell r="E2587">
            <v>9.1300000000000008</v>
          </cell>
          <cell r="F2587">
            <v>134.1</v>
          </cell>
          <cell r="G2587">
            <v>5</v>
          </cell>
        </row>
        <row r="2588">
          <cell r="A2588" t="str">
            <v>41.08.270</v>
          </cell>
          <cell r="B2588" t="str">
            <v>Reator eletromagnético de alto fator de potência, para lâmpada vapor de sódio 400 W / 220 V</v>
          </cell>
          <cell r="C2588" t="str">
            <v>UN</v>
          </cell>
          <cell r="D2588">
            <v>190.52</v>
          </cell>
          <cell r="E2588">
            <v>9.1300000000000008</v>
          </cell>
          <cell r="F2588">
            <v>199.65</v>
          </cell>
          <cell r="G2588">
            <v>9</v>
          </cell>
        </row>
        <row r="2589">
          <cell r="A2589" t="str">
            <v>41.08.280</v>
          </cell>
          <cell r="B2589" t="str">
            <v>Reator eletromagnético de alto fator de potência, para lâmpada vapor de sódio 1000 W / 220 V</v>
          </cell>
          <cell r="C2589" t="str">
            <v>UN</v>
          </cell>
          <cell r="D2589">
            <v>547.48</v>
          </cell>
          <cell r="E2589">
            <v>9.1300000000000008</v>
          </cell>
          <cell r="F2589">
            <v>556.61</v>
          </cell>
          <cell r="G2589">
            <v>9</v>
          </cell>
        </row>
        <row r="2590">
          <cell r="A2590" t="str">
            <v>41.08.440</v>
          </cell>
          <cell r="B2590" t="str">
            <v>Reator eletromagnético de alto fator de potência, para lâmpada vapor metálico 150 W / 220 V</v>
          </cell>
          <cell r="C2590" t="str">
            <v>UN</v>
          </cell>
          <cell r="D2590">
            <v>79.98</v>
          </cell>
          <cell r="E2590">
            <v>9.1300000000000008</v>
          </cell>
          <cell r="F2590">
            <v>89.11</v>
          </cell>
          <cell r="G2590">
            <v>9</v>
          </cell>
        </row>
        <row r="2591">
          <cell r="A2591" t="str">
            <v>41.08.450</v>
          </cell>
          <cell r="B2591" t="str">
            <v>Reator eletromagnético de alto fator de potência, para lâmpada vapor metálico 250 W / 220 V</v>
          </cell>
          <cell r="C2591" t="str">
            <v>UN</v>
          </cell>
          <cell r="D2591">
            <v>138.47999999999999</v>
          </cell>
          <cell r="E2591">
            <v>9.1300000000000008</v>
          </cell>
          <cell r="F2591">
            <v>147.61000000000001</v>
          </cell>
          <cell r="G2591">
            <v>9</v>
          </cell>
        </row>
        <row r="2592">
          <cell r="A2592" t="str">
            <v>41.08.460</v>
          </cell>
          <cell r="B2592" t="str">
            <v>Reator eletromagnético de alto fator de potência, para lâmpada vapor metálico 400 W / 220 V</v>
          </cell>
          <cell r="C2592" t="str">
            <v>UN</v>
          </cell>
          <cell r="D2592">
            <v>159.61000000000001</v>
          </cell>
          <cell r="E2592">
            <v>9.1300000000000008</v>
          </cell>
          <cell r="F2592">
            <v>168.74</v>
          </cell>
          <cell r="G2592">
            <v>9</v>
          </cell>
        </row>
        <row r="2593">
          <cell r="A2593" t="str">
            <v>41.09</v>
          </cell>
          <cell r="B2593" t="str">
            <v>Reator e equipamentos para lampada fluorescente</v>
          </cell>
          <cell r="G2593">
            <v>9</v>
          </cell>
        </row>
        <row r="2594">
          <cell r="A2594" t="str">
            <v>41.09.720</v>
          </cell>
          <cell r="B2594" t="str">
            <v>Reator eletrônico de alto fator de potência com partida instantânea, para 2 lâmpadas fluorescentes tubulares, base bipino bilateral, 16 W - 127 V / 220 V</v>
          </cell>
          <cell r="C2594" t="str">
            <v>UN</v>
          </cell>
          <cell r="D2594">
            <v>46.01</v>
          </cell>
          <cell r="E2594">
            <v>18.260000000000002</v>
          </cell>
          <cell r="F2594">
            <v>64.27</v>
          </cell>
          <cell r="G2594">
            <v>9</v>
          </cell>
        </row>
        <row r="2595">
          <cell r="A2595" t="str">
            <v>41.09.740</v>
          </cell>
          <cell r="B2595" t="str">
            <v>Reator eletrônico de alto fator de potência com partida instantânea, para 2 lâmpadas fluorescentes tubulares, base bipino bilateral, 28 W - 127 V / 220 V</v>
          </cell>
          <cell r="C2595" t="str">
            <v>UN</v>
          </cell>
          <cell r="D2595">
            <v>85.21</v>
          </cell>
          <cell r="E2595">
            <v>9.1300000000000008</v>
          </cell>
          <cell r="F2595">
            <v>94.34</v>
          </cell>
          <cell r="G2595">
            <v>9</v>
          </cell>
        </row>
        <row r="2596">
          <cell r="A2596" t="str">
            <v>41.09.750</v>
          </cell>
          <cell r="B2596" t="str">
            <v>Reator eletrônico de alto fator de potência com partida instantânea, para 2 lâmpadas fluorescentes tubulares, base bipino bilateral, 32 W - 127 V / 220 V</v>
          </cell>
          <cell r="C2596" t="str">
            <v>UN</v>
          </cell>
          <cell r="D2596">
            <v>58.39</v>
          </cell>
          <cell r="E2596">
            <v>18.260000000000002</v>
          </cell>
          <cell r="F2596">
            <v>76.650000000000006</v>
          </cell>
          <cell r="G2596">
            <v>9</v>
          </cell>
        </row>
        <row r="2597">
          <cell r="A2597" t="str">
            <v>41.09.830</v>
          </cell>
          <cell r="B2597" t="str">
            <v>Reator eletrônico de alto fator de potência com partida instantânea, para 2 lâmpadas fluorescentes tubulares "HO", base bipino bilateral, 110 W - 220 V</v>
          </cell>
          <cell r="C2597" t="str">
            <v>UN</v>
          </cell>
          <cell r="D2597">
            <v>86.45</v>
          </cell>
          <cell r="E2597">
            <v>18.260000000000002</v>
          </cell>
          <cell r="F2597">
            <v>104.71</v>
          </cell>
          <cell r="G2597">
            <v>5</v>
          </cell>
        </row>
        <row r="2598">
          <cell r="A2598" t="str">
            <v>41.09.870</v>
          </cell>
          <cell r="B2598" t="str">
            <v>Reator eletrônico de alto fator de potência com partida instantânea, para uma lâmpada fluorescente compacta "2U", base G24q-3, 26 W - 220 V</v>
          </cell>
          <cell r="C2598" t="str">
            <v>UN</v>
          </cell>
          <cell r="D2598">
            <v>45.62</v>
          </cell>
          <cell r="E2598">
            <v>9.1300000000000008</v>
          </cell>
          <cell r="F2598">
            <v>54.75</v>
          </cell>
          <cell r="G2598">
            <v>9</v>
          </cell>
        </row>
        <row r="2599">
          <cell r="A2599" t="str">
            <v>41.09.890</v>
          </cell>
          <cell r="B2599" t="str">
            <v>Reator eletrônico de alto fator de potência com partida instantânea, para 2 lâmpadas fluorescentes compactas "2U", base G24q-3, 26 W - 220 V</v>
          </cell>
          <cell r="C2599" t="str">
            <v>UN</v>
          </cell>
          <cell r="D2599">
            <v>59.13</v>
          </cell>
          <cell r="E2599">
            <v>18.260000000000002</v>
          </cell>
          <cell r="F2599">
            <v>77.39</v>
          </cell>
          <cell r="G2599">
            <v>9</v>
          </cell>
        </row>
        <row r="2600">
          <cell r="A2600" t="str">
            <v>41.10</v>
          </cell>
          <cell r="B2600" t="str">
            <v>Postes e acessorios</v>
          </cell>
          <cell r="G2600">
            <v>9</v>
          </cell>
        </row>
        <row r="2601">
          <cell r="A2601" t="str">
            <v>41.10.060</v>
          </cell>
          <cell r="B2601" t="str">
            <v>Braço em tubo de ferro galvanizado de 1" x 1,00 m para fixação de uma luminária</v>
          </cell>
          <cell r="C2601" t="str">
            <v>UN</v>
          </cell>
          <cell r="D2601">
            <v>47.79</v>
          </cell>
          <cell r="E2601">
            <v>64.22</v>
          </cell>
          <cell r="F2601">
            <v>112.01</v>
          </cell>
          <cell r="G2601">
            <v>9</v>
          </cell>
        </row>
        <row r="2602">
          <cell r="A2602" t="str">
            <v>41.10.070</v>
          </cell>
          <cell r="B2602" t="str">
            <v>Cruzeta reforçada em ferro galvanizado para fixação de quatro luminárias</v>
          </cell>
          <cell r="C2602" t="str">
            <v>UN</v>
          </cell>
          <cell r="D2602">
            <v>751.41</v>
          </cell>
          <cell r="E2602">
            <v>64.22</v>
          </cell>
          <cell r="F2602">
            <v>815.63</v>
          </cell>
          <cell r="G2602">
            <v>9</v>
          </cell>
        </row>
        <row r="2603">
          <cell r="A2603" t="str">
            <v>41.10.080</v>
          </cell>
          <cell r="B2603" t="str">
            <v>Cruzeta reforçada em ferro galvanizado para fixação de duas luminárias</v>
          </cell>
          <cell r="C2603" t="str">
            <v>UN</v>
          </cell>
          <cell r="D2603">
            <v>503.75</v>
          </cell>
          <cell r="E2603">
            <v>64.22</v>
          </cell>
          <cell r="F2603">
            <v>567.97</v>
          </cell>
          <cell r="G2603">
            <v>9</v>
          </cell>
        </row>
        <row r="2604">
          <cell r="A2604" t="str">
            <v>41.10.260</v>
          </cell>
          <cell r="B2604" t="str">
            <v>Poste telecônico curvo em aço SAE 1010/1020 galvanizado a fogo, altura de 8,00 m</v>
          </cell>
          <cell r="C2604" t="str">
            <v>UN</v>
          </cell>
          <cell r="D2604">
            <v>2015.44</v>
          </cell>
          <cell r="E2604">
            <v>278.86</v>
          </cell>
          <cell r="F2604">
            <v>2294.3000000000002</v>
          </cell>
          <cell r="G2604">
            <v>5</v>
          </cell>
        </row>
        <row r="2605">
          <cell r="A2605" t="str">
            <v>41.10.330</v>
          </cell>
          <cell r="B2605" t="str">
            <v>Poste telecônico reto em aço SAE 1010/1020 galvanizado a fogo, altura de 10,00 m</v>
          </cell>
          <cell r="C2605" t="str">
            <v>UN</v>
          </cell>
          <cell r="D2605">
            <v>2407.79</v>
          </cell>
          <cell r="E2605">
            <v>103.17</v>
          </cell>
          <cell r="F2605">
            <v>2510.96</v>
          </cell>
          <cell r="G2605">
            <v>9</v>
          </cell>
        </row>
        <row r="2606">
          <cell r="A2606" t="str">
            <v>41.10.340</v>
          </cell>
          <cell r="B2606" t="str">
            <v>Poste telecônico reto em aço SAE 1010/1020 galvanizado a fogo, altura de 8,00 m</v>
          </cell>
          <cell r="C2606" t="str">
            <v>UN</v>
          </cell>
          <cell r="D2606">
            <v>1956.6</v>
          </cell>
          <cell r="E2606">
            <v>103.17</v>
          </cell>
          <cell r="F2606">
            <v>2059.77</v>
          </cell>
          <cell r="G2606">
            <v>9</v>
          </cell>
        </row>
        <row r="2607">
          <cell r="A2607" t="str">
            <v>41.10.400</v>
          </cell>
          <cell r="B2607" t="str">
            <v>Poste telecônico em aço SAE 1010/1020 galvanizado a fogo, com espera para uma luminária, altura de 3,00 m</v>
          </cell>
          <cell r="C2607" t="str">
            <v>UN</v>
          </cell>
          <cell r="D2607">
            <v>607.19000000000005</v>
          </cell>
          <cell r="E2607">
            <v>66.52</v>
          </cell>
          <cell r="F2607">
            <v>673.71</v>
          </cell>
          <cell r="G2607">
            <v>9</v>
          </cell>
        </row>
        <row r="2608">
          <cell r="A2608" t="str">
            <v>41.10.410</v>
          </cell>
          <cell r="B2608" t="str">
            <v>Poste telecônico em aço SAE 1010/1020 galvanizado a fogo, com espera para duas luminárias, altura de 3,00 m</v>
          </cell>
          <cell r="C2608" t="str">
            <v>UN</v>
          </cell>
          <cell r="D2608">
            <v>675.51</v>
          </cell>
          <cell r="E2608">
            <v>66.52</v>
          </cell>
          <cell r="F2608">
            <v>742.03</v>
          </cell>
          <cell r="G2608">
            <v>9</v>
          </cell>
        </row>
        <row r="2609">
          <cell r="A2609" t="str">
            <v>41.10.430</v>
          </cell>
          <cell r="B2609" t="str">
            <v>Poste telecônico reto em aço SAE 1010/1020 galvanizado a fogo, altura de 6,00 m</v>
          </cell>
          <cell r="C2609" t="str">
            <v>UN</v>
          </cell>
          <cell r="D2609">
            <v>1542.96</v>
          </cell>
          <cell r="E2609">
            <v>103.17</v>
          </cell>
          <cell r="F2609">
            <v>1646.13</v>
          </cell>
          <cell r="G2609">
            <v>9</v>
          </cell>
        </row>
        <row r="2610">
          <cell r="A2610" t="str">
            <v>41.10.490</v>
          </cell>
          <cell r="B2610" t="str">
            <v>Poste telecônico reto em aço SAE 1010/1020 galvanizado a fogo, com base, altura de 7,00 m</v>
          </cell>
          <cell r="C2610" t="str">
            <v>UN</v>
          </cell>
          <cell r="D2610">
            <v>1464.25</v>
          </cell>
          <cell r="E2610">
            <v>461.64</v>
          </cell>
          <cell r="F2610">
            <v>1925.89</v>
          </cell>
          <cell r="G2610">
            <v>9</v>
          </cell>
        </row>
        <row r="2611">
          <cell r="A2611" t="str">
            <v>41.10.500</v>
          </cell>
          <cell r="B2611" t="str">
            <v>Poste telecônico reto em aço SAE 1010/1020 galvanizado a fogo, altura de 4,00 m</v>
          </cell>
          <cell r="C2611" t="str">
            <v>UN</v>
          </cell>
          <cell r="D2611">
            <v>988.33</v>
          </cell>
          <cell r="E2611">
            <v>103.17</v>
          </cell>
          <cell r="F2611">
            <v>1091.5</v>
          </cell>
          <cell r="G2611">
            <v>9</v>
          </cell>
        </row>
        <row r="2612">
          <cell r="A2612" t="str">
            <v>41.11</v>
          </cell>
          <cell r="B2612" t="str">
            <v>Aparelho de iluminacao publica e decorativa</v>
          </cell>
          <cell r="G2612">
            <v>9</v>
          </cell>
        </row>
        <row r="2613">
          <cell r="A2613" t="str">
            <v>41.11.060</v>
          </cell>
          <cell r="B2613" t="str">
            <v>Luminária fechada para iluminação pública tipo pétala pequena</v>
          </cell>
          <cell r="C2613" t="str">
            <v>UN</v>
          </cell>
          <cell r="D2613">
            <v>483.06</v>
          </cell>
          <cell r="E2613">
            <v>32.11</v>
          </cell>
          <cell r="F2613">
            <v>515.16999999999996</v>
          </cell>
          <cell r="G2613">
            <v>9</v>
          </cell>
        </row>
        <row r="2614">
          <cell r="A2614" t="str">
            <v>41.11.090</v>
          </cell>
          <cell r="B2614" t="str">
            <v>Luminária com corpo em tubo de alumínio tipo balizador para uso externo</v>
          </cell>
          <cell r="C2614" t="str">
            <v>UN</v>
          </cell>
          <cell r="D2614">
            <v>104.11</v>
          </cell>
          <cell r="E2614">
            <v>13.69</v>
          </cell>
          <cell r="F2614">
            <v>117.8</v>
          </cell>
          <cell r="G2614">
            <v>9</v>
          </cell>
        </row>
        <row r="2615">
          <cell r="A2615" t="str">
            <v>41.11.094</v>
          </cell>
          <cell r="B2615" t="str">
            <v>Luminária LED de embutir para caixa de luz 4 x 2cm, para uso externo, tipo balizador de 3 W</v>
          </cell>
          <cell r="C2615" t="str">
            <v>UN</v>
          </cell>
          <cell r="D2615">
            <v>45.1</v>
          </cell>
          <cell r="E2615">
            <v>13.69</v>
          </cell>
          <cell r="F2615">
            <v>58.79</v>
          </cell>
          <cell r="G2615">
            <v>9</v>
          </cell>
        </row>
        <row r="2616">
          <cell r="A2616" t="str">
            <v>41.11.100</v>
          </cell>
          <cell r="B2616" t="str">
            <v>Luminária retangular fechada para iluminação externa em poste, tipo pétala grande</v>
          </cell>
          <cell r="C2616" t="str">
            <v>UN</v>
          </cell>
          <cell r="D2616">
            <v>475.93</v>
          </cell>
          <cell r="E2616">
            <v>32.11</v>
          </cell>
          <cell r="F2616">
            <v>508.04</v>
          </cell>
          <cell r="G2616">
            <v>5</v>
          </cell>
        </row>
        <row r="2617">
          <cell r="A2617" t="str">
            <v>41.11.110</v>
          </cell>
          <cell r="B2617" t="str">
            <v>Luminária retangular fechada para iluminação externa em poste, tipo pétala pequena</v>
          </cell>
          <cell r="C2617" t="str">
            <v>UN</v>
          </cell>
          <cell r="D2617">
            <v>462.08</v>
          </cell>
          <cell r="E2617">
            <v>32.11</v>
          </cell>
          <cell r="F2617">
            <v>494.19</v>
          </cell>
          <cell r="G2617">
            <v>9</v>
          </cell>
        </row>
        <row r="2618">
          <cell r="A2618" t="str">
            <v>41.11.115</v>
          </cell>
          <cell r="B2618" t="str">
            <v>Luminária retangular tipo arandela externa para 2 lâmpadas, com difusor em polietileno ou vidro leitoso</v>
          </cell>
          <cell r="C2618" t="str">
            <v>UN</v>
          </cell>
          <cell r="D2618">
            <v>121.08</v>
          </cell>
          <cell r="E2618">
            <v>22.83</v>
          </cell>
          <cell r="F2618">
            <v>143.91</v>
          </cell>
          <cell r="G2618">
            <v>9</v>
          </cell>
        </row>
        <row r="2619">
          <cell r="A2619" t="str">
            <v>41.11.116</v>
          </cell>
          <cell r="B2619" t="str">
            <v>Luminária LED retangular para poste, fluxo luminoso de 5000 a 5500 lm - potência de 50W</v>
          </cell>
          <cell r="C2619" t="str">
            <v>UN</v>
          </cell>
          <cell r="D2619">
            <v>251.19</v>
          </cell>
          <cell r="E2619">
            <v>32.11</v>
          </cell>
          <cell r="F2619">
            <v>283.3</v>
          </cell>
          <cell r="G2619">
            <v>9</v>
          </cell>
        </row>
        <row r="2620">
          <cell r="A2620" t="str">
            <v>41.11.440</v>
          </cell>
          <cell r="B2620" t="str">
            <v>Suporte tubular de fixação em poste para 1 luminária tipo pétala</v>
          </cell>
          <cell r="C2620" t="str">
            <v>UN</v>
          </cell>
          <cell r="D2620">
            <v>79.86</v>
          </cell>
          <cell r="E2620">
            <v>13.69</v>
          </cell>
          <cell r="F2620">
            <v>93.55</v>
          </cell>
          <cell r="G2620">
            <v>9</v>
          </cell>
        </row>
        <row r="2621">
          <cell r="A2621" t="str">
            <v>41.11.450</v>
          </cell>
          <cell r="B2621" t="str">
            <v>Suporte tubular de fixação em poste para 2 luminárias tipo pétala</v>
          </cell>
          <cell r="C2621" t="str">
            <v>UN</v>
          </cell>
          <cell r="D2621">
            <v>107.6</v>
          </cell>
          <cell r="E2621">
            <v>13.69</v>
          </cell>
          <cell r="F2621">
            <v>121.29</v>
          </cell>
          <cell r="G2621">
            <v>9</v>
          </cell>
        </row>
        <row r="2622">
          <cell r="A2622" t="str">
            <v>41.11.702</v>
          </cell>
          <cell r="B2622" t="str">
            <v>Luminária LED solar integrada para poste, fluxo luminoso de 8000 lm, eficiência mínima de 130,5 lm/W - potência de 80 W</v>
          </cell>
          <cell r="C2622" t="str">
            <v>UN</v>
          </cell>
          <cell r="D2622">
            <v>8820.5</v>
          </cell>
          <cell r="E2622">
            <v>32.11</v>
          </cell>
          <cell r="F2622">
            <v>8852.61</v>
          </cell>
          <cell r="G2622">
            <v>9</v>
          </cell>
        </row>
        <row r="2623">
          <cell r="A2623" t="str">
            <v>41.11.703</v>
          </cell>
          <cell r="B2623" t="str">
            <v>Luminária pública LED retangular para poste, fluxo luminoso de 14200 a 18000 lm, eficiência mínima de 120 lm/W - potência de 100 W/120 W</v>
          </cell>
          <cell r="C2623" t="str">
            <v>UN</v>
          </cell>
          <cell r="D2623">
            <v>838.43</v>
          </cell>
          <cell r="E2623">
            <v>32.11</v>
          </cell>
          <cell r="F2623">
            <v>870.54</v>
          </cell>
          <cell r="G2623">
            <v>9</v>
          </cell>
        </row>
        <row r="2624">
          <cell r="A2624" t="str">
            <v>41.11.704</v>
          </cell>
          <cell r="B2624" t="str">
            <v>Luminária LED retangular para poste, fluxo luminoso de 14083 lm, eficiência mínima 135 lm/W - potência de 104 W</v>
          </cell>
          <cell r="C2624" t="str">
            <v>UN</v>
          </cell>
          <cell r="D2624">
            <v>911.76</v>
          </cell>
          <cell r="E2624">
            <v>32.11</v>
          </cell>
          <cell r="F2624">
            <v>943.87</v>
          </cell>
          <cell r="G2624">
            <v>9</v>
          </cell>
        </row>
        <row r="2625">
          <cell r="A2625" t="str">
            <v>41.11.707</v>
          </cell>
          <cell r="B2625" t="str">
            <v>Luminária LED retangular para poste, fluxo luminoso de 27624 lm, eficiência mínima 135 lm/W - potência de 204 W</v>
          </cell>
          <cell r="C2625" t="str">
            <v>UN</v>
          </cell>
          <cell r="D2625">
            <v>1388.19</v>
          </cell>
          <cell r="E2625">
            <v>32.11</v>
          </cell>
          <cell r="F2625">
            <v>1420.3</v>
          </cell>
          <cell r="G2625">
            <v>9</v>
          </cell>
        </row>
        <row r="2626">
          <cell r="A2626" t="str">
            <v>41.11.711</v>
          </cell>
          <cell r="B2626" t="str">
            <v>Luminária LED retangular para parede ou piso, fluxo luminoso de 11838 a 12150 lm, eficiência mínima 107 lm/W - potência de 86 W/120 W</v>
          </cell>
          <cell r="C2626" t="str">
            <v>UN</v>
          </cell>
          <cell r="D2626">
            <v>538.54</v>
          </cell>
          <cell r="E2626">
            <v>32.11</v>
          </cell>
          <cell r="F2626">
            <v>570.65</v>
          </cell>
          <cell r="G2626">
            <v>9</v>
          </cell>
        </row>
        <row r="2627">
          <cell r="A2627" t="str">
            <v>41.11.712</v>
          </cell>
          <cell r="B2627" t="str">
            <v>Luminária LED redonda de embutir para parede ou piso, área interna ou externa, bivolt - potência 6 W</v>
          </cell>
          <cell r="C2627" t="str">
            <v>UN</v>
          </cell>
          <cell r="D2627">
            <v>85.54</v>
          </cell>
          <cell r="E2627">
            <v>32.11</v>
          </cell>
          <cell r="F2627">
            <v>117.65</v>
          </cell>
          <cell r="G2627">
            <v>9</v>
          </cell>
        </row>
        <row r="2628">
          <cell r="A2628" t="str">
            <v>41.11.721</v>
          </cell>
          <cell r="B2628" t="str">
            <v>Luminária pública LED retangular para poste, fluxo luminoso de 6250 a 6674 lm, eficiência mínima 113 lm/W - potência 40 W/59 W</v>
          </cell>
          <cell r="C2628" t="str">
            <v>UN</v>
          </cell>
          <cell r="D2628">
            <v>500.71</v>
          </cell>
          <cell r="E2628">
            <v>32.11</v>
          </cell>
          <cell r="F2628">
            <v>532.82000000000005</v>
          </cell>
          <cell r="G2628">
            <v>9</v>
          </cell>
        </row>
        <row r="2629">
          <cell r="A2629" t="str">
            <v>41.12</v>
          </cell>
          <cell r="B2629" t="str">
            <v>Aparelho de iluminacao de longo alcance e especifica</v>
          </cell>
          <cell r="G2629">
            <v>9</v>
          </cell>
        </row>
        <row r="2630">
          <cell r="A2630" t="str">
            <v>41.12.050</v>
          </cell>
          <cell r="B2630" t="str">
            <v>Projetor retangular fechado, com alojamento para reator, para lâmpada vapor metálico ou vapor de sódio de 150 W a 400 W</v>
          </cell>
          <cell r="C2630" t="str">
            <v>UN</v>
          </cell>
          <cell r="D2630">
            <v>1482.68</v>
          </cell>
          <cell r="E2630">
            <v>22.83</v>
          </cell>
          <cell r="F2630">
            <v>1505.51</v>
          </cell>
          <cell r="G2630">
            <v>9</v>
          </cell>
        </row>
        <row r="2631">
          <cell r="A2631" t="str">
            <v>41.12.060</v>
          </cell>
          <cell r="B2631" t="str">
            <v>Projetor retangular fechado, para lâmpada vapor de sódio de 1.000 W ou vapor metálico de 2.000 W</v>
          </cell>
          <cell r="C2631" t="str">
            <v>UN</v>
          </cell>
          <cell r="D2631">
            <v>671.86</v>
          </cell>
          <cell r="E2631">
            <v>22.83</v>
          </cell>
          <cell r="F2631">
            <v>694.69</v>
          </cell>
          <cell r="G2631">
            <v>9</v>
          </cell>
        </row>
        <row r="2632">
          <cell r="A2632" t="str">
            <v>41.12.080</v>
          </cell>
          <cell r="B2632" t="str">
            <v>Projetor retangular fechado, para lâmpada vapor metálico ou vapor de sódio de 250 W/400 W</v>
          </cell>
          <cell r="C2632" t="str">
            <v>UN</v>
          </cell>
          <cell r="D2632">
            <v>648.71</v>
          </cell>
          <cell r="E2632">
            <v>22.83</v>
          </cell>
          <cell r="F2632">
            <v>671.54</v>
          </cell>
          <cell r="G2632">
            <v>9</v>
          </cell>
        </row>
        <row r="2633">
          <cell r="A2633" t="str">
            <v>41.12.090</v>
          </cell>
          <cell r="B2633" t="str">
            <v>Projetor cônico fechado, para lâmpadas vapor metálico, vapor de sódio de 250 W/400 W ou mista de 250 W/500 W</v>
          </cell>
          <cell r="C2633" t="str">
            <v>UN</v>
          </cell>
          <cell r="D2633">
            <v>367.54</v>
          </cell>
          <cell r="E2633">
            <v>22.83</v>
          </cell>
          <cell r="F2633">
            <v>390.37</v>
          </cell>
          <cell r="G2633">
            <v>5</v>
          </cell>
        </row>
        <row r="2634">
          <cell r="A2634" t="str">
            <v>41.12.210</v>
          </cell>
          <cell r="B2634" t="str">
            <v>Projetor LED modular, fluxo luminoso de 26294 lm, eficiência mínima de 125 l/W - 150 W/200 W</v>
          </cell>
          <cell r="C2634" t="str">
            <v>UN</v>
          </cell>
          <cell r="D2634">
            <v>978.85</v>
          </cell>
          <cell r="E2634">
            <v>22.83</v>
          </cell>
          <cell r="F2634">
            <v>1001.68</v>
          </cell>
          <cell r="G2634">
            <v>9</v>
          </cell>
        </row>
        <row r="2635">
          <cell r="A2635" t="str">
            <v>41.13</v>
          </cell>
          <cell r="B2635" t="str">
            <v>Aparelho de iluminacao a prova de tempo, gases e vapores</v>
          </cell>
          <cell r="G2635">
            <v>9</v>
          </cell>
        </row>
        <row r="2636">
          <cell r="A2636" t="str">
            <v>41.13.050</v>
          </cell>
          <cell r="B2636" t="str">
            <v>Luminária blindada de sobrepor ou pendente em calha fechada, para 2 lâmpadas fluorescentes de 32 W/36 W/40 W</v>
          </cell>
          <cell r="C2636" t="str">
            <v>UN</v>
          </cell>
          <cell r="D2636">
            <v>226.76</v>
          </cell>
          <cell r="E2636">
            <v>18.260000000000002</v>
          </cell>
          <cell r="F2636">
            <v>245.02</v>
          </cell>
          <cell r="G2636">
            <v>9</v>
          </cell>
        </row>
        <row r="2637">
          <cell r="A2637" t="str">
            <v>41.13.102</v>
          </cell>
          <cell r="B2637" t="str">
            <v>Luminária blindada tipo arandela de 45º e 90º, para lâmpada LED</v>
          </cell>
          <cell r="C2637" t="str">
            <v>UN</v>
          </cell>
          <cell r="D2637">
            <v>211.75</v>
          </cell>
          <cell r="E2637">
            <v>18.260000000000002</v>
          </cell>
          <cell r="F2637">
            <v>230.01</v>
          </cell>
          <cell r="G2637">
            <v>9</v>
          </cell>
        </row>
        <row r="2638">
          <cell r="A2638" t="str">
            <v>41.13.200</v>
          </cell>
          <cell r="B2638" t="str">
            <v>Luminária blindada oval de sobrepor ou arandela, para lâmpada fluorescentes compacta</v>
          </cell>
          <cell r="C2638" t="str">
            <v>UN</v>
          </cell>
          <cell r="D2638">
            <v>120.59</v>
          </cell>
          <cell r="E2638">
            <v>18.260000000000002</v>
          </cell>
          <cell r="F2638">
            <v>138.85</v>
          </cell>
          <cell r="G2638">
            <v>9</v>
          </cell>
        </row>
        <row r="2639">
          <cell r="A2639" t="str">
            <v>41.14</v>
          </cell>
          <cell r="B2639" t="str">
            <v>Aparelho de iluminacao comercial e industrial</v>
          </cell>
          <cell r="G2639">
            <v>5</v>
          </cell>
        </row>
        <row r="2640">
          <cell r="A2640" t="str">
            <v>41.14.020</v>
          </cell>
          <cell r="B2640" t="str">
            <v>Luminária retangular de embutir tipo calha fechada, com difusor plano, para 2 lâmpadas fluorescentes tubulares de 28 W/32 W/36 W/54 W</v>
          </cell>
          <cell r="C2640" t="str">
            <v>UN</v>
          </cell>
          <cell r="D2640">
            <v>162.19999999999999</v>
          </cell>
          <cell r="E2640">
            <v>18.260000000000002</v>
          </cell>
          <cell r="F2640">
            <v>180.46</v>
          </cell>
          <cell r="G2640">
            <v>9</v>
          </cell>
        </row>
        <row r="2641">
          <cell r="A2641" t="str">
            <v>41.14.070</v>
          </cell>
          <cell r="B2641" t="str">
            <v>Luminária retangular de sobrepor tipo calha aberta, para 2 lâmpadas fluorescentes tubulares de 32 W</v>
          </cell>
          <cell r="C2641" t="str">
            <v>UN</v>
          </cell>
          <cell r="D2641">
            <v>52.94</v>
          </cell>
          <cell r="E2641">
            <v>18.260000000000002</v>
          </cell>
          <cell r="F2641">
            <v>71.2</v>
          </cell>
          <cell r="G2641">
            <v>9</v>
          </cell>
        </row>
        <row r="2642">
          <cell r="A2642" t="str">
            <v>41.14.090</v>
          </cell>
          <cell r="B2642" t="str">
            <v>Luminária retangular de sobrepor tipo calha fechada, com difusor translúcido, para 2 lâmpadas fluorescentes de 28 W/32 W/36 W/54 W</v>
          </cell>
          <cell r="C2642" t="str">
            <v>UN</v>
          </cell>
          <cell r="D2642">
            <v>152.51</v>
          </cell>
          <cell r="E2642">
            <v>18.260000000000002</v>
          </cell>
          <cell r="F2642">
            <v>170.77</v>
          </cell>
          <cell r="G2642">
            <v>9</v>
          </cell>
        </row>
        <row r="2643">
          <cell r="A2643" t="str">
            <v>41.14.210</v>
          </cell>
          <cell r="B2643" t="str">
            <v>Luminária quadrada de embutir tipo calha aberta com aletas planas, para 2 lâmpadas fluorescentes compactas de 18 W/26 W</v>
          </cell>
          <cell r="C2643" t="str">
            <v>UN</v>
          </cell>
          <cell r="D2643">
            <v>65.790000000000006</v>
          </cell>
          <cell r="E2643">
            <v>22.83</v>
          </cell>
          <cell r="F2643">
            <v>88.62</v>
          </cell>
          <cell r="G2643">
            <v>9</v>
          </cell>
        </row>
        <row r="2644">
          <cell r="A2644" t="str">
            <v>41.14.310</v>
          </cell>
          <cell r="B2644" t="str">
            <v>Luminária redonda de embutir com difusor recuado, para 1 ou 2 lâmpadas fluorescentes compactas de 15 W/18 W/20 W/23 W/26 W</v>
          </cell>
          <cell r="C2644" t="str">
            <v>UN</v>
          </cell>
          <cell r="D2644">
            <v>82.43</v>
          </cell>
          <cell r="E2644">
            <v>18.260000000000002</v>
          </cell>
          <cell r="F2644">
            <v>100.69</v>
          </cell>
          <cell r="G2644">
            <v>5</v>
          </cell>
        </row>
        <row r="2645">
          <cell r="A2645" t="str">
            <v>41.14.390</v>
          </cell>
          <cell r="B2645" t="str">
            <v>Luminária retangular de sobrepor tipo calha aberta, com refletor em alumínio de alto brilho, para 2 lâmpadas fluorescentes tubulares 32 W/36 W</v>
          </cell>
          <cell r="C2645" t="str">
            <v>UN</v>
          </cell>
          <cell r="D2645">
            <v>131.71</v>
          </cell>
          <cell r="E2645">
            <v>18.260000000000002</v>
          </cell>
          <cell r="F2645">
            <v>149.97</v>
          </cell>
          <cell r="G2645">
            <v>9</v>
          </cell>
        </row>
        <row r="2646">
          <cell r="A2646" t="str">
            <v>41.14.430</v>
          </cell>
          <cell r="B2646" t="str">
            <v>Luminária quadrada de embutir tipo calha aberta, com refletor e aleta parabólicas em alumínio de alto brilho, para 4 lâmpadas fluorescentes de 14 W/16 W/18 W</v>
          </cell>
          <cell r="C2646" t="str">
            <v>UN</v>
          </cell>
          <cell r="D2646">
            <v>183.98</v>
          </cell>
          <cell r="E2646">
            <v>18.260000000000002</v>
          </cell>
          <cell r="F2646">
            <v>202.24</v>
          </cell>
          <cell r="G2646">
            <v>9</v>
          </cell>
        </row>
        <row r="2647">
          <cell r="A2647" t="str">
            <v>41.14.510</v>
          </cell>
          <cell r="B2647" t="str">
            <v>Luminária industrial pendente com refletor prismático sem alojamento para reator, para lâmpadas vapor de sódio/metálico ou mista de 150 W/250 W/400 W</v>
          </cell>
          <cell r="C2647" t="str">
            <v>UN</v>
          </cell>
          <cell r="D2647">
            <v>254.18</v>
          </cell>
          <cell r="E2647">
            <v>13.69</v>
          </cell>
          <cell r="F2647">
            <v>267.87</v>
          </cell>
          <cell r="G2647">
            <v>9</v>
          </cell>
        </row>
        <row r="2648">
          <cell r="A2648" t="str">
            <v>41.14.530</v>
          </cell>
          <cell r="B2648" t="str">
            <v>Luminária redonda de sobrepor com difusor em vidro temperado jateado para 1 ou 2 lâmpadas fluorescentes compactas de 18 W/26 W</v>
          </cell>
          <cell r="C2648" t="str">
            <v>UN</v>
          </cell>
          <cell r="D2648">
            <v>89.48</v>
          </cell>
          <cell r="E2648">
            <v>13.69</v>
          </cell>
          <cell r="F2648">
            <v>103.17</v>
          </cell>
          <cell r="G2648">
            <v>9</v>
          </cell>
        </row>
        <row r="2649">
          <cell r="A2649" t="str">
            <v>41.14.560</v>
          </cell>
          <cell r="B2649" t="str">
            <v>Luminária retangular de embutir tipo calha aberta com aletas parabólicas para 2 lâmpadas fluorescentes tubulares de 28 W/54 W</v>
          </cell>
          <cell r="C2649" t="str">
            <v>UN</v>
          </cell>
          <cell r="D2649">
            <v>140.58000000000001</v>
          </cell>
          <cell r="E2649">
            <v>18.260000000000002</v>
          </cell>
          <cell r="F2649">
            <v>158.84</v>
          </cell>
          <cell r="G2649">
            <v>9</v>
          </cell>
        </row>
        <row r="2650">
          <cell r="A2650" t="str">
            <v>41.14.590</v>
          </cell>
          <cell r="B2650" t="str">
            <v>Luminária industrial pendente tipo calha aberta instalação em perfilado para 1 ou 2 lâmpadas fluorescentes tubulares 14 W</v>
          </cell>
          <cell r="C2650" t="str">
            <v>UN</v>
          </cell>
          <cell r="D2650">
            <v>72.040000000000006</v>
          </cell>
          <cell r="E2650">
            <v>22.83</v>
          </cell>
          <cell r="F2650">
            <v>94.87</v>
          </cell>
          <cell r="G2650">
            <v>9</v>
          </cell>
        </row>
        <row r="2651">
          <cell r="A2651" t="str">
            <v>41.14.600</v>
          </cell>
          <cell r="B2651" t="str">
            <v>Luminária industrial pendente tipo calha aberta instalação em perfilado para 1 ou 2 lâmpadas fluorescentes tubulares 28 W/54 W</v>
          </cell>
          <cell r="C2651" t="str">
            <v>UN</v>
          </cell>
          <cell r="D2651">
            <v>127.9</v>
          </cell>
          <cell r="E2651">
            <v>22.83</v>
          </cell>
          <cell r="F2651">
            <v>150.72999999999999</v>
          </cell>
          <cell r="G2651">
            <v>9</v>
          </cell>
        </row>
        <row r="2652">
          <cell r="A2652" t="str">
            <v>41.14.620</v>
          </cell>
          <cell r="B2652" t="str">
            <v>Luminária retangular de sobrepor tipo calha aberta com refletor e aletas parabólicas para 2 lâmpadas fluorescentes tubulares 28 W/54 W</v>
          </cell>
          <cell r="C2652" t="str">
            <v>UN</v>
          </cell>
          <cell r="D2652">
            <v>228.48</v>
          </cell>
          <cell r="E2652">
            <v>22.83</v>
          </cell>
          <cell r="F2652">
            <v>251.31</v>
          </cell>
          <cell r="G2652">
            <v>9</v>
          </cell>
        </row>
        <row r="2653">
          <cell r="A2653" t="str">
            <v>41.14.640</v>
          </cell>
          <cell r="B2653" t="str">
            <v>Luminária retangular de embutir tipo calha aberta com refletor em alumínio de alto brilho para 2 lâmpadas fluorescentes tubulares de 28 W/54 W</v>
          </cell>
          <cell r="C2653" t="str">
            <v>UN</v>
          </cell>
          <cell r="D2653">
            <v>169.23</v>
          </cell>
          <cell r="E2653">
            <v>22.83</v>
          </cell>
          <cell r="F2653">
            <v>192.06</v>
          </cell>
          <cell r="G2653">
            <v>9</v>
          </cell>
        </row>
        <row r="2654">
          <cell r="A2654" t="str">
            <v>41.14.670</v>
          </cell>
          <cell r="B2654" t="str">
            <v>Luminária triangular de sobrepor tipo arandela para fluorescente compacta de 15 W/20 W/23 W</v>
          </cell>
          <cell r="C2654" t="str">
            <v>UN</v>
          </cell>
          <cell r="D2654">
            <v>62.96</v>
          </cell>
          <cell r="E2654">
            <v>22.83</v>
          </cell>
          <cell r="F2654">
            <v>85.79</v>
          </cell>
          <cell r="G2654">
            <v>9</v>
          </cell>
        </row>
        <row r="2655">
          <cell r="A2655" t="str">
            <v>41.14.730</v>
          </cell>
          <cell r="B2655" t="str">
            <v>Luminária redonda de embutir com refletor em alumínio jateado e difusor em vidro para 2 lâmpadas fluorescentes compactas duplas de 18 W/26 W</v>
          </cell>
          <cell r="C2655" t="str">
            <v>UN</v>
          </cell>
          <cell r="D2655">
            <v>58.45</v>
          </cell>
          <cell r="E2655">
            <v>18.260000000000002</v>
          </cell>
          <cell r="F2655">
            <v>76.709999999999994</v>
          </cell>
          <cell r="G2655">
            <v>9</v>
          </cell>
        </row>
        <row r="2656">
          <cell r="A2656" t="str">
            <v>41.14.740</v>
          </cell>
          <cell r="B2656" t="str">
            <v>Luminária retangular de embutir assimétrica para 1 lâmpada fluorescente tubular de 14 W</v>
          </cell>
          <cell r="C2656" t="str">
            <v>UN</v>
          </cell>
          <cell r="D2656">
            <v>107.49</v>
          </cell>
          <cell r="E2656">
            <v>18.260000000000002</v>
          </cell>
          <cell r="F2656">
            <v>125.75</v>
          </cell>
          <cell r="G2656">
            <v>9</v>
          </cell>
        </row>
        <row r="2657">
          <cell r="A2657" t="str">
            <v>41.14.750</v>
          </cell>
          <cell r="B2657" t="str">
            <v>Luminária redonda de sobrepor ou pendente com refletor em alumínio anodizado facho concentrado para 1 lâmpada vapor metálico elipsoidal de 250 W ou 400 W</v>
          </cell>
          <cell r="C2657" t="str">
            <v>UN</v>
          </cell>
          <cell r="D2657">
            <v>313.79000000000002</v>
          </cell>
          <cell r="E2657">
            <v>18.260000000000002</v>
          </cell>
          <cell r="F2657">
            <v>332.05</v>
          </cell>
          <cell r="G2657">
            <v>9</v>
          </cell>
        </row>
        <row r="2658">
          <cell r="A2658" t="str">
            <v>41.14.780</v>
          </cell>
          <cell r="B2658" t="str">
            <v>Luminária quadrada de sobrepor tipo calha fechada, com difusor plano, para 4 lâmpadas tubulares de 14 W/16 W/18 W</v>
          </cell>
          <cell r="C2658" t="str">
            <v>UN</v>
          </cell>
          <cell r="D2658">
            <v>349.86</v>
          </cell>
          <cell r="E2658">
            <v>18.260000000000002</v>
          </cell>
          <cell r="F2658">
            <v>368.12</v>
          </cell>
          <cell r="G2658">
            <v>9</v>
          </cell>
        </row>
        <row r="2659">
          <cell r="A2659" t="str">
            <v>41.14.790</v>
          </cell>
          <cell r="B2659" t="str">
            <v>Luminária retangular de embutir tipo calha aberta com refletor assimétrico em alumínio de alto brilho para 2 lâmpadas tubulares de 28 W/54 W</v>
          </cell>
          <cell r="C2659" t="str">
            <v>UN</v>
          </cell>
          <cell r="D2659">
            <v>156.94</v>
          </cell>
          <cell r="E2659">
            <v>18.260000000000002</v>
          </cell>
          <cell r="F2659">
            <v>175.2</v>
          </cell>
          <cell r="G2659">
            <v>9</v>
          </cell>
        </row>
        <row r="2660">
          <cell r="A2660" t="str">
            <v>41.14.792</v>
          </cell>
          <cell r="B2660" t="str">
            <v>Luminária hermética de sobrepor, com difusor em policarbonato, para lâmpadas de 2 x 28 W/32 W/54 W</v>
          </cell>
          <cell r="C2660" t="str">
            <v>UN</v>
          </cell>
          <cell r="D2660">
            <v>102.58</v>
          </cell>
          <cell r="E2660">
            <v>18.260000000000002</v>
          </cell>
          <cell r="F2660">
            <v>120.84</v>
          </cell>
          <cell r="G2660">
            <v>9</v>
          </cell>
        </row>
        <row r="2661">
          <cell r="A2661" t="str">
            <v>41.15</v>
          </cell>
          <cell r="B2661" t="str">
            <v>Aparelho de iluminacao interna decorativa</v>
          </cell>
          <cell r="G2661">
            <v>9</v>
          </cell>
        </row>
        <row r="2662">
          <cell r="A2662" t="str">
            <v>41.15.170</v>
          </cell>
          <cell r="B2662" t="str">
            <v>Luminária redonda de embutir, com foco orientável e acessório antiofuscante, para 1 lâmpada dicroica de 50 W</v>
          </cell>
          <cell r="C2662" t="str">
            <v>UN</v>
          </cell>
          <cell r="D2662">
            <v>41.16</v>
          </cell>
          <cell r="E2662">
            <v>13.69</v>
          </cell>
          <cell r="F2662">
            <v>54.85</v>
          </cell>
          <cell r="G2662">
            <v>9</v>
          </cell>
        </row>
        <row r="2663">
          <cell r="A2663" t="str">
            <v>41.20</v>
          </cell>
          <cell r="B2663" t="str">
            <v>Reparos, conservacoes e complementos - GRUPO 41</v>
          </cell>
          <cell r="G2663">
            <v>9</v>
          </cell>
        </row>
        <row r="2664">
          <cell r="A2664" t="str">
            <v>41.20.020</v>
          </cell>
          <cell r="B2664" t="str">
            <v>Recolocação de aparelhos de iluminação ou projetores fixos em teto, piso ou parede</v>
          </cell>
          <cell r="C2664" t="str">
            <v>UN</v>
          </cell>
          <cell r="D2664">
            <v>0.43</v>
          </cell>
          <cell r="E2664">
            <v>18.260000000000002</v>
          </cell>
          <cell r="F2664">
            <v>18.690000000000001</v>
          </cell>
          <cell r="G2664">
            <v>9</v>
          </cell>
        </row>
        <row r="2665">
          <cell r="A2665" t="str">
            <v>41.20.080</v>
          </cell>
          <cell r="B2665" t="str">
            <v>Plafon plástico e/ou PVC para acabamento de ponto de luz, com soquete E-27 para lâmpada fluorescente compacta</v>
          </cell>
          <cell r="C2665" t="str">
            <v>UN</v>
          </cell>
          <cell r="D2665">
            <v>6.06</v>
          </cell>
          <cell r="E2665">
            <v>3.71</v>
          </cell>
          <cell r="F2665">
            <v>9.77</v>
          </cell>
          <cell r="G2665">
            <v>9</v>
          </cell>
        </row>
        <row r="2666">
          <cell r="A2666" t="str">
            <v>41.20.120</v>
          </cell>
          <cell r="B2666" t="str">
            <v>Recolocação de reator</v>
          </cell>
          <cell r="C2666" t="str">
            <v>UN</v>
          </cell>
          <cell r="E2666">
            <v>18.260000000000002</v>
          </cell>
          <cell r="F2666">
            <v>18.260000000000002</v>
          </cell>
          <cell r="G2666">
            <v>5</v>
          </cell>
        </row>
        <row r="2667">
          <cell r="A2667" t="str">
            <v>41.20.130</v>
          </cell>
          <cell r="B2667" t="str">
            <v>Recolocação de lâmpada</v>
          </cell>
          <cell r="C2667" t="str">
            <v>UN</v>
          </cell>
          <cell r="E2667">
            <v>3.71</v>
          </cell>
          <cell r="F2667">
            <v>3.71</v>
          </cell>
          <cell r="G2667">
            <v>9</v>
          </cell>
        </row>
        <row r="2668">
          <cell r="A2668" t="str">
            <v>41.31</v>
          </cell>
          <cell r="B2668" t="str">
            <v>Iluminacao LED</v>
          </cell>
          <cell r="G2668">
            <v>5</v>
          </cell>
        </row>
        <row r="2669">
          <cell r="A2669" t="str">
            <v>41.31.040</v>
          </cell>
          <cell r="B2669" t="str">
            <v>Luminária LED retangular de sobrepor com difusor translúcido, 4000 K, fluxo luminoso de 3690 a 4800 lm, potência de 35 W a 41 W</v>
          </cell>
          <cell r="C2669" t="str">
            <v>UN</v>
          </cell>
          <cell r="D2669">
            <v>310.18</v>
          </cell>
          <cell r="E2669">
            <v>18.260000000000002</v>
          </cell>
          <cell r="F2669">
            <v>328.44</v>
          </cell>
          <cell r="G2669">
            <v>9</v>
          </cell>
        </row>
        <row r="2670">
          <cell r="A2670" t="str">
            <v>41.31.070</v>
          </cell>
          <cell r="B2670" t="str">
            <v>Luminária LED quadrada de sobrepor com difusor prismático translúcido, 4000 K, fluxo luminoso de 1363 a 1800 lm, potência de 15 W a 24 W</v>
          </cell>
          <cell r="C2670" t="str">
            <v>UN</v>
          </cell>
          <cell r="D2670">
            <v>296.49</v>
          </cell>
          <cell r="E2670">
            <v>13.69</v>
          </cell>
          <cell r="F2670">
            <v>310.18</v>
          </cell>
          <cell r="G2670">
            <v>9</v>
          </cell>
        </row>
        <row r="2671">
          <cell r="A2671" t="str">
            <v>41.31.080</v>
          </cell>
          <cell r="B2671" t="str">
            <v>Luminária LED redonda de embutir com difusor translúcido, 4000 K, fluxo luminoso de 800 a 1060 lm, potência de 9 W a 12 W</v>
          </cell>
          <cell r="C2671" t="str">
            <v>UN</v>
          </cell>
          <cell r="D2671">
            <v>135.69</v>
          </cell>
          <cell r="E2671">
            <v>18.260000000000002</v>
          </cell>
          <cell r="F2671">
            <v>153.94999999999999</v>
          </cell>
          <cell r="G2671">
            <v>9</v>
          </cell>
        </row>
        <row r="2672">
          <cell r="A2672" t="str">
            <v>41.31.087</v>
          </cell>
          <cell r="B2672" t="str">
            <v>Luminária LED redonda de sobrepor com difusor recuado translucido, 4000 K, fluxo luminoso de 1900 a 2000 lm, potência de 17 W a 19 W</v>
          </cell>
          <cell r="C2672" t="str">
            <v>UN</v>
          </cell>
          <cell r="D2672">
            <v>273.55</v>
          </cell>
          <cell r="E2672">
            <v>13.69</v>
          </cell>
          <cell r="F2672">
            <v>287.24</v>
          </cell>
          <cell r="G2672">
            <v>9</v>
          </cell>
        </row>
        <row r="2673">
          <cell r="A2673" t="str">
            <v>41.31.101</v>
          </cell>
          <cell r="B2673" t="str">
            <v>Projetor LED retangular, potência de 30 W, fluxo luminoso de 2250 a 2400 lm, temperatura cor 6.500 K, bivolt</v>
          </cell>
          <cell r="C2673" t="str">
            <v>UN</v>
          </cell>
          <cell r="D2673">
            <v>66.180000000000007</v>
          </cell>
          <cell r="E2673">
            <v>22.83</v>
          </cell>
          <cell r="F2673">
            <v>89.01</v>
          </cell>
          <cell r="G2673">
            <v>5</v>
          </cell>
        </row>
        <row r="2674">
          <cell r="A2674" t="str">
            <v>42</v>
          </cell>
          <cell r="B2674" t="str">
            <v>PARA-RAIOS PARA EDIFICACAO</v>
          </cell>
          <cell r="G2674">
            <v>9</v>
          </cell>
        </row>
        <row r="2675">
          <cell r="A2675" t="str">
            <v>42.01</v>
          </cell>
          <cell r="B2675" t="str">
            <v>Complementos para para-raios</v>
          </cell>
          <cell r="G2675">
            <v>9</v>
          </cell>
        </row>
        <row r="2676">
          <cell r="A2676" t="str">
            <v>42.01.020</v>
          </cell>
          <cell r="B2676" t="str">
            <v>Captor tipo Franklin, h= 300 mm, 4 pontos, 1 descida, acabamento cromado</v>
          </cell>
          <cell r="C2676" t="str">
            <v>UN</v>
          </cell>
          <cell r="D2676">
            <v>71.86</v>
          </cell>
          <cell r="E2676">
            <v>11.41</v>
          </cell>
          <cell r="F2676">
            <v>83.27</v>
          </cell>
          <cell r="G2676">
            <v>9</v>
          </cell>
        </row>
        <row r="2677">
          <cell r="A2677" t="str">
            <v>42.01.040</v>
          </cell>
          <cell r="B2677" t="str">
            <v>Captor tipo Franklin, h= 300 mm, 4 pontos, 2 descidas, acabamento cromado</v>
          </cell>
          <cell r="C2677" t="str">
            <v>UN</v>
          </cell>
          <cell r="D2677">
            <v>122.3</v>
          </cell>
          <cell r="E2677">
            <v>11.41</v>
          </cell>
          <cell r="F2677">
            <v>133.71</v>
          </cell>
          <cell r="G2677">
            <v>9</v>
          </cell>
        </row>
        <row r="2678">
          <cell r="A2678" t="str">
            <v>42.01.060</v>
          </cell>
          <cell r="B2678" t="str">
            <v>Luva de redução galvanizada de 2´ x 3/4´</v>
          </cell>
          <cell r="C2678" t="str">
            <v>UN</v>
          </cell>
          <cell r="D2678">
            <v>71.03</v>
          </cell>
          <cell r="E2678">
            <v>11.41</v>
          </cell>
          <cell r="F2678">
            <v>82.44</v>
          </cell>
          <cell r="G2678">
            <v>9</v>
          </cell>
        </row>
        <row r="2679">
          <cell r="A2679" t="str">
            <v>42.01.080</v>
          </cell>
          <cell r="B2679" t="str">
            <v>Niple duplo galvanizado de 2´</v>
          </cell>
          <cell r="C2679" t="str">
            <v>UN</v>
          </cell>
          <cell r="D2679">
            <v>49.26</v>
          </cell>
          <cell r="E2679">
            <v>11.41</v>
          </cell>
          <cell r="F2679">
            <v>60.67</v>
          </cell>
          <cell r="G2679">
            <v>9</v>
          </cell>
        </row>
        <row r="2680">
          <cell r="A2680" t="str">
            <v>42.01.086</v>
          </cell>
          <cell r="B2680" t="str">
            <v>Captor tipo terminal aéreo, h= 300 mm em alumínio</v>
          </cell>
          <cell r="C2680" t="str">
            <v>UN</v>
          </cell>
          <cell r="D2680">
            <v>4.07</v>
          </cell>
          <cell r="E2680">
            <v>11.41</v>
          </cell>
          <cell r="F2680">
            <v>15.48</v>
          </cell>
          <cell r="G2680">
            <v>2</v>
          </cell>
        </row>
        <row r="2681">
          <cell r="A2681" t="str">
            <v>42.01.090</v>
          </cell>
          <cell r="B2681" t="str">
            <v>Captor tipo terminal aéreo, h= 300 mm, diâmetro de 1/4´ em cobre</v>
          </cell>
          <cell r="C2681" t="str">
            <v>UN</v>
          </cell>
          <cell r="D2681">
            <v>21.79</v>
          </cell>
          <cell r="E2681">
            <v>11.41</v>
          </cell>
          <cell r="F2681">
            <v>33.200000000000003</v>
          </cell>
          <cell r="G2681">
            <v>5</v>
          </cell>
        </row>
        <row r="2682">
          <cell r="A2682" t="str">
            <v>42.01.096</v>
          </cell>
          <cell r="B2682" t="str">
            <v>Captor tipo terminal aéreo, h= 250 mm, diâmetro de 3/8´ galvanizado a fogo</v>
          </cell>
          <cell r="C2682" t="str">
            <v>UN</v>
          </cell>
          <cell r="D2682">
            <v>11.14</v>
          </cell>
          <cell r="E2682">
            <v>11.41</v>
          </cell>
          <cell r="F2682">
            <v>22.55</v>
          </cell>
          <cell r="G2682">
            <v>9</v>
          </cell>
        </row>
        <row r="2683">
          <cell r="A2683" t="str">
            <v>42.01.098</v>
          </cell>
          <cell r="B2683" t="str">
            <v>Captor tipo terminal aéreo, h= 600 mm, diâmetro de 3/8´ galvanizado a fogo</v>
          </cell>
          <cell r="C2683" t="str">
            <v>UN</v>
          </cell>
          <cell r="D2683">
            <v>12.18</v>
          </cell>
          <cell r="E2683">
            <v>11.41</v>
          </cell>
          <cell r="F2683">
            <v>23.59</v>
          </cell>
          <cell r="G2683">
            <v>9</v>
          </cell>
        </row>
        <row r="2684">
          <cell r="A2684" t="str">
            <v>42.02</v>
          </cell>
          <cell r="B2684" t="str">
            <v>Isolador galvanizado uso geral</v>
          </cell>
          <cell r="G2684">
            <v>9</v>
          </cell>
        </row>
        <row r="2685">
          <cell r="A2685" t="str">
            <v>42.02.010</v>
          </cell>
          <cell r="B2685" t="str">
            <v>Isolador galvanizado uso geral, simples com rosca mecânica</v>
          </cell>
          <cell r="C2685" t="str">
            <v>UN</v>
          </cell>
          <cell r="D2685">
            <v>5.52</v>
          </cell>
          <cell r="E2685">
            <v>11.41</v>
          </cell>
          <cell r="F2685">
            <v>16.93</v>
          </cell>
          <cell r="G2685">
            <v>9</v>
          </cell>
        </row>
        <row r="2686">
          <cell r="A2686" t="str">
            <v>42.02.020</v>
          </cell>
          <cell r="B2686" t="str">
            <v>Isolador galvanizado uso geral, reforçado para fixação a 90°</v>
          </cell>
          <cell r="C2686" t="str">
            <v>UN</v>
          </cell>
          <cell r="D2686">
            <v>16.21</v>
          </cell>
          <cell r="E2686">
            <v>11.41</v>
          </cell>
          <cell r="F2686">
            <v>27.62</v>
          </cell>
          <cell r="G2686">
            <v>9</v>
          </cell>
        </row>
        <row r="2687">
          <cell r="A2687" t="str">
            <v>42.02.040</v>
          </cell>
          <cell r="B2687" t="str">
            <v>Isolador galvanizado uso geral, simples com chapa de encosto</v>
          </cell>
          <cell r="C2687" t="str">
            <v>UN</v>
          </cell>
          <cell r="D2687">
            <v>5.59</v>
          </cell>
          <cell r="E2687">
            <v>11.41</v>
          </cell>
          <cell r="F2687">
            <v>17</v>
          </cell>
          <cell r="G2687">
            <v>9</v>
          </cell>
        </row>
        <row r="2688">
          <cell r="A2688" t="str">
            <v>42.02.060</v>
          </cell>
          <cell r="B2688" t="str">
            <v>Isolador galvanizado uso geral, reforçado com chapa de encosto</v>
          </cell>
          <cell r="C2688" t="str">
            <v>UN</v>
          </cell>
          <cell r="D2688">
            <v>7.9</v>
          </cell>
          <cell r="E2688">
            <v>11.41</v>
          </cell>
          <cell r="F2688">
            <v>19.309999999999999</v>
          </cell>
          <cell r="G2688">
            <v>9</v>
          </cell>
        </row>
        <row r="2689">
          <cell r="A2689" t="str">
            <v>42.02.080</v>
          </cell>
          <cell r="B2689" t="str">
            <v>Isolador galvanizado uso geral, simples com calha para telha ondulada</v>
          </cell>
          <cell r="C2689" t="str">
            <v>UN</v>
          </cell>
          <cell r="D2689">
            <v>13.7</v>
          </cell>
          <cell r="E2689">
            <v>11.41</v>
          </cell>
          <cell r="F2689">
            <v>25.11</v>
          </cell>
          <cell r="G2689">
            <v>9</v>
          </cell>
        </row>
        <row r="2690">
          <cell r="A2690" t="str">
            <v>42.02.100</v>
          </cell>
          <cell r="B2690" t="str">
            <v>Isolador galvanizado uso geral, reforçado com calha para telha ondulada</v>
          </cell>
          <cell r="C2690" t="str">
            <v>UN</v>
          </cell>
          <cell r="D2690">
            <v>17.38</v>
          </cell>
          <cell r="E2690">
            <v>11.41</v>
          </cell>
          <cell r="F2690">
            <v>28.79</v>
          </cell>
          <cell r="G2690">
            <v>5</v>
          </cell>
        </row>
        <row r="2691">
          <cell r="A2691" t="str">
            <v>42.03</v>
          </cell>
          <cell r="B2691" t="str">
            <v>Isolador galvanizado para mastro</v>
          </cell>
          <cell r="G2691">
            <v>9</v>
          </cell>
        </row>
        <row r="2692">
          <cell r="A2692" t="str">
            <v>42.03.020</v>
          </cell>
          <cell r="B2692" t="str">
            <v>Isolador galvanizado para mastro de diâmetro 2´, simples com 1 descida</v>
          </cell>
          <cell r="C2692" t="str">
            <v>UN</v>
          </cell>
          <cell r="D2692">
            <v>10.07</v>
          </cell>
          <cell r="E2692">
            <v>11.41</v>
          </cell>
          <cell r="F2692">
            <v>21.48</v>
          </cell>
          <cell r="G2692">
            <v>9</v>
          </cell>
        </row>
        <row r="2693">
          <cell r="A2693" t="str">
            <v>42.03.040</v>
          </cell>
          <cell r="B2693" t="str">
            <v>Isolador galvanizado para mastro de diâmetro 2´, simples com 2 descidas</v>
          </cell>
          <cell r="C2693" t="str">
            <v>UN</v>
          </cell>
          <cell r="D2693">
            <v>15.62</v>
          </cell>
          <cell r="E2693">
            <v>11.41</v>
          </cell>
          <cell r="F2693">
            <v>27.03</v>
          </cell>
          <cell r="G2693">
            <v>9</v>
          </cell>
        </row>
        <row r="2694">
          <cell r="A2694" t="str">
            <v>42.03.060</v>
          </cell>
          <cell r="B2694" t="str">
            <v>Isolador galvanizado para mastro de diâmetro 2´, reforçado com 1 descida</v>
          </cell>
          <cell r="C2694" t="str">
            <v>UN</v>
          </cell>
          <cell r="D2694">
            <v>12.93</v>
          </cell>
          <cell r="E2694">
            <v>11.41</v>
          </cell>
          <cell r="F2694">
            <v>24.34</v>
          </cell>
          <cell r="G2694">
            <v>9</v>
          </cell>
        </row>
        <row r="2695">
          <cell r="A2695" t="str">
            <v>42.03.080</v>
          </cell>
          <cell r="B2695" t="str">
            <v>Isolador galvanizado para mastro de diâmetro 2´, reforçado com 2 descidas</v>
          </cell>
          <cell r="C2695" t="str">
            <v>UN</v>
          </cell>
          <cell r="D2695">
            <v>17.420000000000002</v>
          </cell>
          <cell r="E2695">
            <v>11.41</v>
          </cell>
          <cell r="F2695">
            <v>28.83</v>
          </cell>
          <cell r="G2695">
            <v>9</v>
          </cell>
        </row>
        <row r="2696">
          <cell r="A2696" t="str">
            <v>42.04</v>
          </cell>
          <cell r="B2696" t="str">
            <v>Componentes de sustentacao para mastro galvanizado</v>
          </cell>
          <cell r="G2696">
            <v>9</v>
          </cell>
        </row>
        <row r="2697">
          <cell r="A2697" t="str">
            <v>42.04.020</v>
          </cell>
          <cell r="B2697" t="str">
            <v>Braçadeira de contraventagem para mastro de diâmetro 2´</v>
          </cell>
          <cell r="C2697" t="str">
            <v>UN</v>
          </cell>
          <cell r="D2697">
            <v>11.05</v>
          </cell>
          <cell r="E2697">
            <v>11.41</v>
          </cell>
          <cell r="F2697">
            <v>22.46</v>
          </cell>
          <cell r="G2697">
            <v>5</v>
          </cell>
        </row>
        <row r="2698">
          <cell r="A2698" t="str">
            <v>42.04.040</v>
          </cell>
          <cell r="B2698" t="str">
            <v>Apoio para mastro de diâmetro 2´</v>
          </cell>
          <cell r="C2698" t="str">
            <v>UN</v>
          </cell>
          <cell r="D2698">
            <v>9.5500000000000007</v>
          </cell>
          <cell r="E2698">
            <v>11.41</v>
          </cell>
          <cell r="F2698">
            <v>20.96</v>
          </cell>
          <cell r="G2698">
            <v>9</v>
          </cell>
        </row>
        <row r="2699">
          <cell r="A2699" t="str">
            <v>42.04.060</v>
          </cell>
          <cell r="B2699" t="str">
            <v>Base para mastro de diâmetro 2´</v>
          </cell>
          <cell r="C2699" t="str">
            <v>UN</v>
          </cell>
          <cell r="D2699">
            <v>57.13</v>
          </cell>
          <cell r="E2699">
            <v>11.41</v>
          </cell>
          <cell r="F2699">
            <v>68.540000000000006</v>
          </cell>
          <cell r="G2699">
            <v>9</v>
          </cell>
        </row>
        <row r="2700">
          <cell r="A2700" t="str">
            <v>42.04.080</v>
          </cell>
          <cell r="B2700" t="str">
            <v>Contraventagem com cabo para mastro de diâmetro 2´</v>
          </cell>
          <cell r="C2700" t="str">
            <v>UN</v>
          </cell>
          <cell r="D2700">
            <v>112.87</v>
          </cell>
          <cell r="E2700">
            <v>13.69</v>
          </cell>
          <cell r="F2700">
            <v>126.56</v>
          </cell>
          <cell r="G2700">
            <v>9</v>
          </cell>
        </row>
        <row r="2701">
          <cell r="A2701" t="str">
            <v>42.04.120</v>
          </cell>
          <cell r="B2701" t="str">
            <v>Mastro simples galvanizado de diâmetro 2´</v>
          </cell>
          <cell r="C2701" t="str">
            <v>M</v>
          </cell>
          <cell r="D2701">
            <v>81.48</v>
          </cell>
          <cell r="E2701">
            <v>13.69</v>
          </cell>
          <cell r="F2701">
            <v>95.17</v>
          </cell>
          <cell r="G2701">
            <v>9</v>
          </cell>
        </row>
        <row r="2702">
          <cell r="A2702" t="str">
            <v>42.04.140</v>
          </cell>
          <cell r="B2702" t="str">
            <v>Suporte porta bandeira simples para mastro de diâmetro 2´</v>
          </cell>
          <cell r="C2702" t="str">
            <v>UN</v>
          </cell>
          <cell r="D2702">
            <v>10.84</v>
          </cell>
          <cell r="E2702">
            <v>11.41</v>
          </cell>
          <cell r="F2702">
            <v>22.25</v>
          </cell>
          <cell r="G2702">
            <v>5</v>
          </cell>
        </row>
        <row r="2703">
          <cell r="A2703" t="str">
            <v>42.04.160</v>
          </cell>
          <cell r="B2703" t="str">
            <v>Suporte porta bandeira reforçado para mastro de diâmetro 2´</v>
          </cell>
          <cell r="C2703" t="str">
            <v>UN</v>
          </cell>
          <cell r="D2703">
            <v>37.64</v>
          </cell>
          <cell r="E2703">
            <v>11.41</v>
          </cell>
          <cell r="F2703">
            <v>49.05</v>
          </cell>
          <cell r="G2703">
            <v>9</v>
          </cell>
        </row>
        <row r="2704">
          <cell r="A2704" t="str">
            <v>42.05</v>
          </cell>
          <cell r="B2704" t="str">
            <v>Componentes para cabo de descida</v>
          </cell>
          <cell r="G2704">
            <v>9</v>
          </cell>
        </row>
        <row r="2705">
          <cell r="A2705" t="str">
            <v>42.05.010</v>
          </cell>
          <cell r="B2705" t="str">
            <v>Sinalizador de obstáculo simples, sem célula fotoelétrica</v>
          </cell>
          <cell r="C2705" t="str">
            <v>UN</v>
          </cell>
          <cell r="D2705">
            <v>32.15</v>
          </cell>
          <cell r="E2705">
            <v>11.41</v>
          </cell>
          <cell r="F2705">
            <v>43.56</v>
          </cell>
          <cell r="G2705">
            <v>9</v>
          </cell>
        </row>
        <row r="2706">
          <cell r="A2706" t="str">
            <v>42.05.020</v>
          </cell>
          <cell r="B2706" t="str">
            <v>Braçadeira para fixação do aparelho sinalizador para mastro de diâmetro 2´</v>
          </cell>
          <cell r="C2706" t="str">
            <v>UN</v>
          </cell>
          <cell r="D2706">
            <v>13.47</v>
          </cell>
          <cell r="E2706">
            <v>11.41</v>
          </cell>
          <cell r="F2706">
            <v>24.88</v>
          </cell>
          <cell r="G2706">
            <v>9</v>
          </cell>
        </row>
        <row r="2707">
          <cell r="A2707" t="str">
            <v>42.05.030</v>
          </cell>
          <cell r="B2707" t="str">
            <v>Sinalizador de obstáculo duplo, sem célula fotoelétrica</v>
          </cell>
          <cell r="C2707" t="str">
            <v>UN</v>
          </cell>
          <cell r="D2707">
            <v>87.41</v>
          </cell>
          <cell r="E2707">
            <v>11.41</v>
          </cell>
          <cell r="F2707">
            <v>98.82</v>
          </cell>
          <cell r="G2707">
            <v>9</v>
          </cell>
        </row>
        <row r="2708">
          <cell r="A2708" t="str">
            <v>42.05.050</v>
          </cell>
          <cell r="B2708" t="str">
            <v>Sinalizador de obstáculo simples, com célula fotoelétrica</v>
          </cell>
          <cell r="C2708" t="str">
            <v>UN</v>
          </cell>
          <cell r="D2708">
            <v>41.32</v>
          </cell>
          <cell r="E2708">
            <v>11.41</v>
          </cell>
          <cell r="F2708">
            <v>52.73</v>
          </cell>
          <cell r="G2708">
            <v>9</v>
          </cell>
        </row>
        <row r="2709">
          <cell r="A2709" t="str">
            <v>42.05.070</v>
          </cell>
          <cell r="B2709" t="str">
            <v>Sinalizador de obstáculo duplo, com célula fotoelétrica</v>
          </cell>
          <cell r="C2709" t="str">
            <v>UN</v>
          </cell>
          <cell r="D2709">
            <v>124.47</v>
          </cell>
          <cell r="E2709">
            <v>11.41</v>
          </cell>
          <cell r="F2709">
            <v>135.88</v>
          </cell>
          <cell r="G2709">
            <v>9</v>
          </cell>
        </row>
        <row r="2710">
          <cell r="A2710" t="str">
            <v>42.05.100</v>
          </cell>
          <cell r="B2710" t="str">
            <v>Caixa de inspeção suspensa</v>
          </cell>
          <cell r="C2710" t="str">
            <v>UN</v>
          </cell>
          <cell r="D2710">
            <v>14.08</v>
          </cell>
          <cell r="E2710">
            <v>45.65</v>
          </cell>
          <cell r="F2710">
            <v>59.73</v>
          </cell>
          <cell r="G2710">
            <v>5</v>
          </cell>
        </row>
        <row r="2711">
          <cell r="A2711" t="str">
            <v>42.05.110</v>
          </cell>
          <cell r="B2711" t="str">
            <v>Conector cabo/haste de 3/4´</v>
          </cell>
          <cell r="C2711" t="str">
            <v>UN</v>
          </cell>
          <cell r="D2711">
            <v>17.82</v>
          </cell>
          <cell r="E2711">
            <v>4.57</v>
          </cell>
          <cell r="F2711">
            <v>22.39</v>
          </cell>
          <cell r="G2711">
            <v>9</v>
          </cell>
        </row>
        <row r="2712">
          <cell r="A2712" t="str">
            <v>42.05.120</v>
          </cell>
          <cell r="B2712" t="str">
            <v>Conector de emenda em latão para cabo de até 50 mm² com 4 parafusos</v>
          </cell>
          <cell r="C2712" t="str">
            <v>UN</v>
          </cell>
          <cell r="D2712">
            <v>22.48</v>
          </cell>
          <cell r="E2712">
            <v>4.57</v>
          </cell>
          <cell r="F2712">
            <v>27.05</v>
          </cell>
          <cell r="G2712">
            <v>9</v>
          </cell>
        </row>
        <row r="2713">
          <cell r="A2713" t="str">
            <v>42.05.140</v>
          </cell>
          <cell r="B2713" t="str">
            <v>Conector olhal cabo/haste de 3/4´</v>
          </cell>
          <cell r="C2713" t="str">
            <v>UN</v>
          </cell>
          <cell r="D2713">
            <v>16.579999999999998</v>
          </cell>
          <cell r="E2713">
            <v>4.57</v>
          </cell>
          <cell r="F2713">
            <v>21.15</v>
          </cell>
          <cell r="G2713">
            <v>9</v>
          </cell>
        </row>
        <row r="2714">
          <cell r="A2714" t="str">
            <v>42.05.160</v>
          </cell>
          <cell r="B2714" t="str">
            <v>Conector olhal cabo/haste de 5/8´</v>
          </cell>
          <cell r="C2714" t="str">
            <v>UN</v>
          </cell>
          <cell r="D2714">
            <v>4.0199999999999996</v>
          </cell>
          <cell r="E2714">
            <v>4.57</v>
          </cell>
          <cell r="F2714">
            <v>8.59</v>
          </cell>
          <cell r="G2714">
            <v>9</v>
          </cell>
        </row>
        <row r="2715">
          <cell r="A2715" t="str">
            <v>42.05.170</v>
          </cell>
          <cell r="B2715" t="str">
            <v>Vergalhão liso de aço galvanizado, diâmetro de 3/8´</v>
          </cell>
          <cell r="C2715" t="str">
            <v>M</v>
          </cell>
          <cell r="D2715">
            <v>14.48</v>
          </cell>
          <cell r="E2715">
            <v>18.260000000000002</v>
          </cell>
          <cell r="F2715">
            <v>32.74</v>
          </cell>
          <cell r="G2715">
            <v>9</v>
          </cell>
        </row>
        <row r="2716">
          <cell r="A2716" t="str">
            <v>42.05.180</v>
          </cell>
          <cell r="B2716" t="str">
            <v>Esticador em latão para cabo de cobre</v>
          </cell>
          <cell r="C2716" t="str">
            <v>UN</v>
          </cell>
          <cell r="D2716">
            <v>18.77</v>
          </cell>
          <cell r="E2716">
            <v>11.41</v>
          </cell>
          <cell r="F2716">
            <v>30.18</v>
          </cell>
          <cell r="G2716">
            <v>9</v>
          </cell>
        </row>
        <row r="2717">
          <cell r="A2717" t="str">
            <v>42.05.190</v>
          </cell>
          <cell r="B2717" t="str">
            <v>Haste de aterramento de 3/4´ x 3 m</v>
          </cell>
          <cell r="C2717" t="str">
            <v>UN</v>
          </cell>
          <cell r="D2717">
            <v>258.85000000000002</v>
          </cell>
          <cell r="E2717">
            <v>22.83</v>
          </cell>
          <cell r="F2717">
            <v>281.68</v>
          </cell>
          <cell r="G2717">
            <v>9</v>
          </cell>
        </row>
        <row r="2718">
          <cell r="A2718" t="str">
            <v>42.05.200</v>
          </cell>
          <cell r="B2718" t="str">
            <v>Haste de aterramento de 5/8" x 2,4 m</v>
          </cell>
          <cell r="C2718" t="str">
            <v>UN</v>
          </cell>
          <cell r="D2718">
            <v>174.96</v>
          </cell>
          <cell r="E2718">
            <v>22.83</v>
          </cell>
          <cell r="F2718">
            <v>197.79</v>
          </cell>
          <cell r="G2718">
            <v>9</v>
          </cell>
        </row>
        <row r="2719">
          <cell r="A2719" t="str">
            <v>42.05.210</v>
          </cell>
          <cell r="B2719" t="str">
            <v>Haste de aterramento de 5/8´ x 3 m</v>
          </cell>
          <cell r="C2719" t="str">
            <v>UN</v>
          </cell>
          <cell r="D2719">
            <v>173.5</v>
          </cell>
          <cell r="E2719">
            <v>22.83</v>
          </cell>
          <cell r="F2719">
            <v>196.33</v>
          </cell>
          <cell r="G2719">
            <v>9</v>
          </cell>
        </row>
        <row r="2720">
          <cell r="A2720" t="str">
            <v>42.05.220</v>
          </cell>
          <cell r="B2720" t="str">
            <v>Mastro para sinalizador de obstáculo, de 1,5 m x 3/4´</v>
          </cell>
          <cell r="C2720" t="str">
            <v>UN</v>
          </cell>
          <cell r="D2720">
            <v>43.44</v>
          </cell>
          <cell r="E2720">
            <v>11.41</v>
          </cell>
          <cell r="F2720">
            <v>54.85</v>
          </cell>
          <cell r="G2720">
            <v>9</v>
          </cell>
        </row>
        <row r="2721">
          <cell r="A2721" t="str">
            <v>42.05.230</v>
          </cell>
          <cell r="B2721" t="str">
            <v>Clips de fixação para vergalhão em aço galvanizado de 3/8´</v>
          </cell>
          <cell r="C2721" t="str">
            <v>UN</v>
          </cell>
          <cell r="D2721">
            <v>2.97</v>
          </cell>
          <cell r="E2721">
            <v>9.1300000000000008</v>
          </cell>
          <cell r="F2721">
            <v>12.1</v>
          </cell>
          <cell r="G2721">
            <v>9</v>
          </cell>
        </row>
        <row r="2722">
          <cell r="A2722" t="str">
            <v>42.05.240</v>
          </cell>
          <cell r="B2722" t="str">
            <v>Suporte para tubo de proteção com chapa de encosto, diâmetro 2´</v>
          </cell>
          <cell r="C2722" t="str">
            <v>UN</v>
          </cell>
          <cell r="D2722">
            <v>9.76</v>
          </cell>
          <cell r="E2722">
            <v>11.41</v>
          </cell>
          <cell r="F2722">
            <v>21.17</v>
          </cell>
          <cell r="G2722">
            <v>9</v>
          </cell>
        </row>
        <row r="2723">
          <cell r="A2723" t="str">
            <v>42.05.250</v>
          </cell>
          <cell r="B2723" t="str">
            <v>Barra condutora chata em alumínio de 3/4´ x 1/4´, inclusive acessórios de fixação</v>
          </cell>
          <cell r="C2723" t="str">
            <v>M</v>
          </cell>
          <cell r="D2723">
            <v>14.17</v>
          </cell>
          <cell r="E2723">
            <v>22.83</v>
          </cell>
          <cell r="F2723">
            <v>37</v>
          </cell>
          <cell r="G2723">
            <v>9</v>
          </cell>
        </row>
        <row r="2724">
          <cell r="A2724" t="str">
            <v>42.05.260</v>
          </cell>
          <cell r="B2724" t="str">
            <v>Suporte para tubo de proteção com grapa para chumbar, diâmetro 2´</v>
          </cell>
          <cell r="C2724" t="str">
            <v>UN</v>
          </cell>
          <cell r="D2724">
            <v>9.93</v>
          </cell>
          <cell r="E2724">
            <v>11.41</v>
          </cell>
          <cell r="F2724">
            <v>21.34</v>
          </cell>
          <cell r="G2724">
            <v>9</v>
          </cell>
        </row>
        <row r="2725">
          <cell r="A2725" t="str">
            <v>42.05.270</v>
          </cell>
          <cell r="B2725" t="str">
            <v>Conector em latão estanhado para cabos de 16 a 50 mm² e vergalhões até 3/8´</v>
          </cell>
          <cell r="C2725" t="str">
            <v>UN</v>
          </cell>
          <cell r="D2725">
            <v>49.95</v>
          </cell>
          <cell r="E2725">
            <v>9.1300000000000008</v>
          </cell>
          <cell r="F2725">
            <v>59.08</v>
          </cell>
          <cell r="G2725">
            <v>9</v>
          </cell>
        </row>
        <row r="2726">
          <cell r="A2726" t="str">
            <v>42.05.290</v>
          </cell>
          <cell r="B2726" t="str">
            <v>Suporte para fixação de terminal aéreo e/ou de cabo de cobre nu, com base plana</v>
          </cell>
          <cell r="C2726" t="str">
            <v>UN</v>
          </cell>
          <cell r="D2726">
            <v>5.03</v>
          </cell>
          <cell r="E2726">
            <v>11.41</v>
          </cell>
          <cell r="F2726">
            <v>16.440000000000001</v>
          </cell>
          <cell r="G2726">
            <v>9</v>
          </cell>
        </row>
        <row r="2727">
          <cell r="A2727" t="str">
            <v>42.05.300</v>
          </cell>
          <cell r="B2727" t="str">
            <v>Tampa para caixa de inspeção cilíndrica, aço galvanizado</v>
          </cell>
          <cell r="C2727" t="str">
            <v>UN</v>
          </cell>
          <cell r="D2727">
            <v>43.14</v>
          </cell>
          <cell r="E2727">
            <v>2.2799999999999998</v>
          </cell>
          <cell r="F2727">
            <v>45.42</v>
          </cell>
          <cell r="G2727">
            <v>9</v>
          </cell>
        </row>
        <row r="2728">
          <cell r="A2728" t="str">
            <v>42.05.310</v>
          </cell>
          <cell r="B2728" t="str">
            <v>Caixa de inspeção do terra cilíndrica em PVC rígido, diâmetro de 300 mm - h= 250 mm</v>
          </cell>
          <cell r="C2728" t="str">
            <v>UN</v>
          </cell>
          <cell r="D2728">
            <v>16.52</v>
          </cell>
          <cell r="E2728">
            <v>11.41</v>
          </cell>
          <cell r="F2728">
            <v>27.93</v>
          </cell>
          <cell r="G2728">
            <v>9</v>
          </cell>
        </row>
        <row r="2729">
          <cell r="A2729" t="str">
            <v>42.05.320</v>
          </cell>
          <cell r="B2729" t="str">
            <v>Caixa de inspeção do terra cilíndrica em PVC rígido, diâmetro de 300 mm - h= 400 mm</v>
          </cell>
          <cell r="C2729" t="str">
            <v>UN</v>
          </cell>
          <cell r="D2729">
            <v>24.91</v>
          </cell>
          <cell r="E2729">
            <v>11.41</v>
          </cell>
          <cell r="F2729">
            <v>36.32</v>
          </cell>
          <cell r="G2729">
            <v>9</v>
          </cell>
        </row>
        <row r="2730">
          <cell r="A2730" t="str">
            <v>42.05.330</v>
          </cell>
          <cell r="B2730" t="str">
            <v>Caixa de inspeção do terra cilíndrica em PVC rígido, diâmetro de 300 mm - h= 600 mm</v>
          </cell>
          <cell r="C2730" t="str">
            <v>UN</v>
          </cell>
          <cell r="D2730">
            <v>43.6</v>
          </cell>
          <cell r="E2730">
            <v>11.41</v>
          </cell>
          <cell r="F2730">
            <v>55.01</v>
          </cell>
          <cell r="G2730">
            <v>9</v>
          </cell>
        </row>
        <row r="2731">
          <cell r="A2731" t="str">
            <v>42.05.340</v>
          </cell>
          <cell r="B2731" t="str">
            <v>Barra condutora chata em cobre de 3/4´ x 3/16´, inclusive acessórios de fixação</v>
          </cell>
          <cell r="C2731" t="str">
            <v>M</v>
          </cell>
          <cell r="D2731">
            <v>169.52</v>
          </cell>
          <cell r="E2731">
            <v>22.83</v>
          </cell>
          <cell r="F2731">
            <v>192.35</v>
          </cell>
          <cell r="G2731">
            <v>9</v>
          </cell>
        </row>
        <row r="2732">
          <cell r="A2732" t="str">
            <v>42.05.370</v>
          </cell>
          <cell r="B2732" t="str">
            <v>Caixa de equalização, de embutir, em aço com barramento, de 400 x 400 mm e tampa</v>
          </cell>
          <cell r="C2732" t="str">
            <v>UN</v>
          </cell>
          <cell r="D2732">
            <v>477.66</v>
          </cell>
          <cell r="E2732">
            <v>45.65</v>
          </cell>
          <cell r="F2732">
            <v>523.30999999999995</v>
          </cell>
          <cell r="G2732">
            <v>9</v>
          </cell>
        </row>
        <row r="2733">
          <cell r="A2733" t="str">
            <v>42.05.380</v>
          </cell>
          <cell r="B2733" t="str">
            <v>Caixa de equalização, de embutir, em aço com barramento, de 200 x 200 mm e tampa</v>
          </cell>
          <cell r="C2733" t="str">
            <v>UN</v>
          </cell>
          <cell r="D2733">
            <v>328.52</v>
          </cell>
          <cell r="E2733">
            <v>45.65</v>
          </cell>
          <cell r="F2733">
            <v>374.17</v>
          </cell>
          <cell r="G2733">
            <v>9</v>
          </cell>
        </row>
        <row r="2734">
          <cell r="A2734" t="str">
            <v>42.05.390</v>
          </cell>
          <cell r="B2734" t="str">
            <v>Presilha em latão para cabos de 16 até 50 mm²</v>
          </cell>
          <cell r="C2734" t="str">
            <v>UN</v>
          </cell>
          <cell r="D2734">
            <v>1.17</v>
          </cell>
          <cell r="E2734">
            <v>1.86</v>
          </cell>
          <cell r="F2734">
            <v>3.03</v>
          </cell>
          <cell r="G2734">
            <v>9</v>
          </cell>
        </row>
        <row r="2735">
          <cell r="A2735" t="str">
            <v>42.05.410</v>
          </cell>
          <cell r="B2735" t="str">
            <v>Suporte para fixação de terminal aéreo e/ou de cabo de cobre nu, com base ondulada</v>
          </cell>
          <cell r="C2735" t="str">
            <v>UN</v>
          </cell>
          <cell r="D2735">
            <v>6.48</v>
          </cell>
          <cell r="E2735">
            <v>11.41</v>
          </cell>
          <cell r="F2735">
            <v>17.89</v>
          </cell>
          <cell r="G2735">
            <v>9</v>
          </cell>
        </row>
        <row r="2736">
          <cell r="A2736" t="str">
            <v>42.05.440</v>
          </cell>
          <cell r="B2736" t="str">
            <v>Barra condutora chata em alumínio de 7/8´ x 1/8´, inclusive acessórios de fixação</v>
          </cell>
          <cell r="C2736" t="str">
            <v>M</v>
          </cell>
          <cell r="D2736">
            <v>7.76</v>
          </cell>
          <cell r="E2736">
            <v>22.83</v>
          </cell>
          <cell r="F2736">
            <v>30.59</v>
          </cell>
          <cell r="G2736">
            <v>9</v>
          </cell>
        </row>
        <row r="2737">
          <cell r="A2737" t="str">
            <v>42.05.450</v>
          </cell>
          <cell r="B2737" t="str">
            <v>Conector com rabicho e porca em latão para cabo de 16 a 35 mm²</v>
          </cell>
          <cell r="C2737" t="str">
            <v>UN</v>
          </cell>
          <cell r="D2737">
            <v>17.22</v>
          </cell>
          <cell r="E2737">
            <v>4.57</v>
          </cell>
          <cell r="F2737">
            <v>21.79</v>
          </cell>
          <cell r="G2737">
            <v>9</v>
          </cell>
        </row>
        <row r="2738">
          <cell r="A2738" t="str">
            <v>42.05.510</v>
          </cell>
          <cell r="B2738" t="str">
            <v>Suporte para fixação de fita de alumínio 7/8´ x 1/8´ e/ou cabo de cobre nu, com base ondulada</v>
          </cell>
          <cell r="C2738" t="str">
            <v>UN</v>
          </cell>
          <cell r="D2738">
            <v>6.6</v>
          </cell>
          <cell r="E2738">
            <v>11.41</v>
          </cell>
          <cell r="F2738">
            <v>18.010000000000002</v>
          </cell>
          <cell r="G2738">
            <v>9</v>
          </cell>
        </row>
        <row r="2739">
          <cell r="A2739" t="str">
            <v>42.05.520</v>
          </cell>
          <cell r="B2739" t="str">
            <v>Suporte para fixação de fita de alumínio 7/8´ x 1/8´, com base plana</v>
          </cell>
          <cell r="C2739" t="str">
            <v>UN</v>
          </cell>
          <cell r="D2739">
            <v>6.07</v>
          </cell>
          <cell r="E2739">
            <v>11.41</v>
          </cell>
          <cell r="F2739">
            <v>17.48</v>
          </cell>
          <cell r="G2739">
            <v>9</v>
          </cell>
        </row>
        <row r="2740">
          <cell r="A2740" t="str">
            <v>42.05.542</v>
          </cell>
          <cell r="B2740" t="str">
            <v>Tela equipotencial em aço inoxidável, largura de 200 mm, espessura de 1,4 mm</v>
          </cell>
          <cell r="C2740" t="str">
            <v>M</v>
          </cell>
          <cell r="D2740">
            <v>59.89</v>
          </cell>
          <cell r="E2740">
            <v>11.41</v>
          </cell>
          <cell r="F2740">
            <v>71.3</v>
          </cell>
          <cell r="G2740">
            <v>9</v>
          </cell>
        </row>
        <row r="2741">
          <cell r="A2741" t="str">
            <v>42.05.550</v>
          </cell>
          <cell r="B2741" t="str">
            <v>Cordoalha flexível "Jumpers" de 25 x 235 mm, com 4 furos de 11 mm</v>
          </cell>
          <cell r="C2741" t="str">
            <v>UN</v>
          </cell>
          <cell r="D2741">
            <v>49.27</v>
          </cell>
          <cell r="E2741">
            <v>11.41</v>
          </cell>
          <cell r="F2741">
            <v>60.68</v>
          </cell>
          <cell r="G2741">
            <v>9</v>
          </cell>
        </row>
        <row r="2742">
          <cell r="A2742" t="str">
            <v>42.05.560</v>
          </cell>
          <cell r="B2742" t="str">
            <v>Cordoalha flexível "Jumpers" de 25 x 300 mm, com 4 furos de 11 mm</v>
          </cell>
          <cell r="C2742" t="str">
            <v>UN</v>
          </cell>
          <cell r="D2742">
            <v>55.74</v>
          </cell>
          <cell r="E2742">
            <v>11.41</v>
          </cell>
          <cell r="F2742">
            <v>67.150000000000006</v>
          </cell>
          <cell r="G2742">
            <v>9</v>
          </cell>
        </row>
        <row r="2743">
          <cell r="A2743" t="str">
            <v>42.05.570</v>
          </cell>
          <cell r="B2743" t="str">
            <v>Terminal estanhado com 1 furo e 1 compressão - 16 mm²</v>
          </cell>
          <cell r="C2743" t="str">
            <v>UN</v>
          </cell>
          <cell r="D2743">
            <v>5.72</v>
          </cell>
          <cell r="E2743">
            <v>11.41</v>
          </cell>
          <cell r="F2743">
            <v>17.13</v>
          </cell>
          <cell r="G2743">
            <v>9</v>
          </cell>
        </row>
        <row r="2744">
          <cell r="A2744" t="str">
            <v>42.05.580</v>
          </cell>
          <cell r="B2744" t="str">
            <v>Terminal estanhado com 1 furo e 1 compressão - 35 mm²</v>
          </cell>
          <cell r="C2744" t="str">
            <v>UN</v>
          </cell>
          <cell r="D2744">
            <v>8.07</v>
          </cell>
          <cell r="E2744">
            <v>11.41</v>
          </cell>
          <cell r="F2744">
            <v>19.48</v>
          </cell>
          <cell r="G2744">
            <v>9</v>
          </cell>
        </row>
        <row r="2745">
          <cell r="A2745" t="str">
            <v>42.05.590</v>
          </cell>
          <cell r="B2745" t="str">
            <v>Terminal estanhado com 1 furo e 1 compressão - 50 mm²</v>
          </cell>
          <cell r="C2745" t="str">
            <v>UN</v>
          </cell>
          <cell r="D2745">
            <v>10.87</v>
          </cell>
          <cell r="E2745">
            <v>11.41</v>
          </cell>
          <cell r="F2745">
            <v>22.28</v>
          </cell>
          <cell r="G2745">
            <v>9</v>
          </cell>
        </row>
        <row r="2746">
          <cell r="A2746" t="str">
            <v>42.05.620</v>
          </cell>
          <cell r="B2746" t="str">
            <v>Terminal estanhado com 2 furos e 1 compressão - 50 mm²</v>
          </cell>
          <cell r="C2746" t="str">
            <v>UN</v>
          </cell>
          <cell r="D2746">
            <v>17.690000000000001</v>
          </cell>
          <cell r="E2746">
            <v>11.41</v>
          </cell>
          <cell r="F2746">
            <v>29.1</v>
          </cell>
          <cell r="G2746">
            <v>9</v>
          </cell>
        </row>
        <row r="2747">
          <cell r="A2747" t="str">
            <v>42.05.630</v>
          </cell>
          <cell r="B2747" t="str">
            <v>Conector tipo ´X´ para aterramento de telas, acabamento estanhado, para cabo de 16 - 50 mm²</v>
          </cell>
          <cell r="C2747" t="str">
            <v>UN</v>
          </cell>
          <cell r="D2747">
            <v>122.95</v>
          </cell>
          <cell r="E2747">
            <v>11.41</v>
          </cell>
          <cell r="F2747">
            <v>134.36000000000001</v>
          </cell>
          <cell r="G2747">
            <v>9</v>
          </cell>
        </row>
        <row r="2748">
          <cell r="A2748" t="str">
            <v>42.05.650</v>
          </cell>
          <cell r="B2748" t="str">
            <v>Malha fechada pré-fabricada em fio de cobre de 16mm e mesch 30 x 30cm para aterramento</v>
          </cell>
          <cell r="C2748" t="str">
            <v>M2</v>
          </cell>
          <cell r="D2748">
            <v>209.36</v>
          </cell>
          <cell r="E2748">
            <v>4.6399999999999997</v>
          </cell>
          <cell r="F2748">
            <v>214</v>
          </cell>
          <cell r="G2748">
            <v>9</v>
          </cell>
        </row>
        <row r="2749">
          <cell r="A2749" t="str">
            <v>42.20</v>
          </cell>
          <cell r="B2749" t="str">
            <v>Reparos, conservacoes e complementos - GRUPO 42</v>
          </cell>
          <cell r="G2749">
            <v>9</v>
          </cell>
        </row>
        <row r="2750">
          <cell r="A2750" t="str">
            <v>42.20.080</v>
          </cell>
          <cell r="B2750" t="str">
            <v>Solda exotérmica conexão cabo-cabo horizontal em X, bitola do cabo de 16-16mm² a 35-35mm²</v>
          </cell>
          <cell r="C2750" t="str">
            <v>UN</v>
          </cell>
          <cell r="D2750">
            <v>9.41</v>
          </cell>
          <cell r="E2750">
            <v>22.83</v>
          </cell>
          <cell r="F2750">
            <v>32.24</v>
          </cell>
          <cell r="G2750">
            <v>9</v>
          </cell>
        </row>
        <row r="2751">
          <cell r="A2751" t="str">
            <v>42.20.090</v>
          </cell>
          <cell r="B2751" t="str">
            <v>Solda exotérmica conexão cabo-cabo horizontal em X, bitola do cabo de 50-25mm² a 95-50mm²</v>
          </cell>
          <cell r="C2751" t="str">
            <v>UN</v>
          </cell>
          <cell r="D2751">
            <v>18.239999999999998</v>
          </cell>
          <cell r="E2751">
            <v>22.83</v>
          </cell>
          <cell r="F2751">
            <v>41.07</v>
          </cell>
          <cell r="G2751">
            <v>9</v>
          </cell>
        </row>
        <row r="2752">
          <cell r="A2752" t="str">
            <v>42.20.120</v>
          </cell>
          <cell r="B2752" t="str">
            <v>Solda exotérmica conexão cabo-cabo horizontal em X sobreposto, bitola do cabo de 35-35mm² a 50-35mm²</v>
          </cell>
          <cell r="C2752" t="str">
            <v>UN</v>
          </cell>
          <cell r="D2752">
            <v>18.350000000000001</v>
          </cell>
          <cell r="E2752">
            <v>22.83</v>
          </cell>
          <cell r="F2752">
            <v>41.18</v>
          </cell>
          <cell r="G2752">
            <v>9</v>
          </cell>
        </row>
        <row r="2753">
          <cell r="A2753" t="str">
            <v>42.20.130</v>
          </cell>
          <cell r="B2753" t="str">
            <v>Solda exotérmica conexão cabo-cabo horizontal em X sobreposto, bitola do cabo de 50-50mm² a 95-50mm²</v>
          </cell>
          <cell r="C2753" t="str">
            <v>UN</v>
          </cell>
          <cell r="D2753">
            <v>35.15</v>
          </cell>
          <cell r="E2753">
            <v>22.83</v>
          </cell>
          <cell r="F2753">
            <v>57.98</v>
          </cell>
          <cell r="G2753">
            <v>9</v>
          </cell>
        </row>
        <row r="2754">
          <cell r="A2754" t="str">
            <v>42.20.150</v>
          </cell>
          <cell r="B2754" t="str">
            <v>Solda exotérmica conexão cabo-cabo horizontal em T, bitola do cabo de 16-16mm² a 50-35mm², 70-35mm² e 95-35mm²</v>
          </cell>
          <cell r="C2754" t="str">
            <v>UN</v>
          </cell>
          <cell r="D2754">
            <v>9.5299999999999994</v>
          </cell>
          <cell r="E2754">
            <v>22.83</v>
          </cell>
          <cell r="F2754">
            <v>32.36</v>
          </cell>
          <cell r="G2754">
            <v>9</v>
          </cell>
        </row>
        <row r="2755">
          <cell r="A2755" t="str">
            <v>42.20.160</v>
          </cell>
          <cell r="B2755" t="str">
            <v>Solda exotérmica conexão cabo-cabo horizontal em T, bitola do cabo de 50-50mm² a 95-50mm²</v>
          </cell>
          <cell r="C2755" t="str">
            <v>UN</v>
          </cell>
          <cell r="D2755">
            <v>18.010000000000002</v>
          </cell>
          <cell r="E2755">
            <v>22.83</v>
          </cell>
          <cell r="F2755">
            <v>40.840000000000003</v>
          </cell>
          <cell r="G2755">
            <v>5</v>
          </cell>
        </row>
        <row r="2756">
          <cell r="A2756" t="str">
            <v>42.20.170</v>
          </cell>
          <cell r="B2756" t="str">
            <v>Solda exotérmica conexão cabo-cabo horizontal reto, bitola do cabo de 16mm² a 70mm²</v>
          </cell>
          <cell r="C2756" t="str">
            <v>UN</v>
          </cell>
          <cell r="D2756">
            <v>9.43</v>
          </cell>
          <cell r="E2756">
            <v>22.83</v>
          </cell>
          <cell r="F2756">
            <v>32.26</v>
          </cell>
          <cell r="G2756">
            <v>9</v>
          </cell>
        </row>
        <row r="2757">
          <cell r="A2757" t="str">
            <v>42.20.190</v>
          </cell>
          <cell r="B2757" t="str">
            <v>Solda exotérmica conexão cabo-haste em X sobreposto, bitola do cabo de 35mm² a 50mm² para haste de 5/8" e 3/4"</v>
          </cell>
          <cell r="C2757" t="str">
            <v>UN</v>
          </cell>
          <cell r="D2757">
            <v>35.49</v>
          </cell>
          <cell r="E2757">
            <v>22.83</v>
          </cell>
          <cell r="F2757">
            <v>58.32</v>
          </cell>
          <cell r="G2757">
            <v>9</v>
          </cell>
        </row>
        <row r="2758">
          <cell r="A2758" t="str">
            <v>42.20.210</v>
          </cell>
          <cell r="B2758" t="str">
            <v>Solda exotérmica conexão cabo-haste em T, bitola do cabo de 35mm² para haste de 5/8" e 3/4"</v>
          </cell>
          <cell r="C2758" t="str">
            <v>UN</v>
          </cell>
          <cell r="D2758">
            <v>18.72</v>
          </cell>
          <cell r="E2758">
            <v>22.83</v>
          </cell>
          <cell r="F2758">
            <v>41.55</v>
          </cell>
          <cell r="G2758">
            <v>9</v>
          </cell>
        </row>
        <row r="2759">
          <cell r="A2759" t="str">
            <v>42.20.220</v>
          </cell>
          <cell r="B2759" t="str">
            <v>Solda exotérmica conexão cabo-haste em T, bitola do cabo de 50mm² a 95mm² para haste de 5/8" e 3/4"</v>
          </cell>
          <cell r="C2759" t="str">
            <v>UN</v>
          </cell>
          <cell r="D2759">
            <v>35.53</v>
          </cell>
          <cell r="E2759">
            <v>22.83</v>
          </cell>
          <cell r="F2759">
            <v>58.36</v>
          </cell>
          <cell r="G2759">
            <v>9</v>
          </cell>
        </row>
        <row r="2760">
          <cell r="A2760" t="str">
            <v>42.20.230</v>
          </cell>
          <cell r="B2760" t="str">
            <v>Solda exotérmica conexão cabo-haste na lateral, bitola do cabo de 25mm² a 70mm² para haste de 5/8" e 3/4"</v>
          </cell>
          <cell r="C2760" t="str">
            <v>UN</v>
          </cell>
          <cell r="D2760">
            <v>18.84</v>
          </cell>
          <cell r="E2760">
            <v>22.83</v>
          </cell>
          <cell r="F2760">
            <v>41.67</v>
          </cell>
          <cell r="G2760">
            <v>9</v>
          </cell>
        </row>
        <row r="2761">
          <cell r="A2761" t="str">
            <v>42.20.240</v>
          </cell>
          <cell r="B2761" t="str">
            <v>Solda exotérmica conexão cabo-haste no topo, bitola do cabo de 25mm² a 35mm² para haste de 5/8"</v>
          </cell>
          <cell r="C2761" t="str">
            <v>UN</v>
          </cell>
          <cell r="D2761">
            <v>18.03</v>
          </cell>
          <cell r="E2761">
            <v>22.83</v>
          </cell>
          <cell r="F2761">
            <v>40.86</v>
          </cell>
          <cell r="G2761">
            <v>9</v>
          </cell>
        </row>
        <row r="2762">
          <cell r="A2762" t="str">
            <v>42.20.250</v>
          </cell>
          <cell r="B2762" t="str">
            <v>Solda exotérmica conexão cabo-haste no topo, bitola do cabo de 50mm² a 95mm² para haste de 5/8" e 3/4"</v>
          </cell>
          <cell r="C2762" t="str">
            <v>UN</v>
          </cell>
          <cell r="D2762">
            <v>18.13</v>
          </cell>
          <cell r="E2762">
            <v>22.83</v>
          </cell>
          <cell r="F2762">
            <v>40.96</v>
          </cell>
          <cell r="G2762">
            <v>9</v>
          </cell>
        </row>
        <row r="2763">
          <cell r="A2763" t="str">
            <v>42.20.260</v>
          </cell>
          <cell r="B2763" t="str">
            <v>Solda exotérmica conexão cabo-ferro de construção com cabo paralelo, bitola do cabo de 35mm² para haste de 5/8" e 3/4"</v>
          </cell>
          <cell r="C2763" t="str">
            <v>UN</v>
          </cell>
          <cell r="D2763">
            <v>9.2100000000000009</v>
          </cell>
          <cell r="E2763">
            <v>22.83</v>
          </cell>
          <cell r="F2763">
            <v>32.04</v>
          </cell>
          <cell r="G2763">
            <v>9</v>
          </cell>
        </row>
        <row r="2764">
          <cell r="A2764" t="str">
            <v>42.20.270</v>
          </cell>
          <cell r="B2764" t="str">
            <v>Solda exotérmica conexão cabo-ferro de construção com cabo paralelo, bitola do cabo de 50mm² a 70mm² para haste de 5/8" e 3/4"</v>
          </cell>
          <cell r="C2764" t="str">
            <v>UN</v>
          </cell>
          <cell r="D2764">
            <v>20.02</v>
          </cell>
          <cell r="E2764">
            <v>22.83</v>
          </cell>
          <cell r="F2764">
            <v>42.85</v>
          </cell>
          <cell r="G2764">
            <v>9</v>
          </cell>
        </row>
        <row r="2765">
          <cell r="A2765" t="str">
            <v>42.20.280</v>
          </cell>
          <cell r="B2765" t="str">
            <v>Solda exotérmica conexão cabo-ferro de construção com cabo em X sobreposto, bitola do cabo de 35mm² a 70mm² para haste de 5/8"</v>
          </cell>
          <cell r="C2765" t="str">
            <v>UN</v>
          </cell>
          <cell r="D2765">
            <v>18.28</v>
          </cell>
          <cell r="E2765">
            <v>22.83</v>
          </cell>
          <cell r="F2765">
            <v>41.11</v>
          </cell>
          <cell r="G2765">
            <v>9</v>
          </cell>
        </row>
        <row r="2766">
          <cell r="A2766" t="str">
            <v>42.20.290</v>
          </cell>
          <cell r="B2766" t="str">
            <v>Solda exotérmica conexão cabo-ferro de construção com cabo em X sobreposto, bitola do cabo de 35mm² a 70mm² para haste de 3/8"</v>
          </cell>
          <cell r="C2766" t="str">
            <v>UN</v>
          </cell>
          <cell r="D2766">
            <v>18.260000000000002</v>
          </cell>
          <cell r="E2766">
            <v>22.83</v>
          </cell>
          <cell r="F2766">
            <v>41.09</v>
          </cell>
          <cell r="G2766">
            <v>9</v>
          </cell>
        </row>
        <row r="2767">
          <cell r="A2767" t="str">
            <v>42.20.300</v>
          </cell>
          <cell r="B2767" t="str">
            <v>Solda exotérmica conexão cabo-terminal com duas fixações, bitola do cabo de 25mm² a 50mm² para terminal 3x25</v>
          </cell>
          <cell r="C2767" t="str">
            <v>UN</v>
          </cell>
          <cell r="D2767">
            <v>9.44</v>
          </cell>
          <cell r="E2767">
            <v>22.83</v>
          </cell>
          <cell r="F2767">
            <v>32.270000000000003</v>
          </cell>
          <cell r="G2767">
            <v>9</v>
          </cell>
        </row>
        <row r="2768">
          <cell r="A2768" t="str">
            <v>42.20.310</v>
          </cell>
          <cell r="B2768" t="str">
            <v>Solda exotérmica conexão cabo-superfície de aço, bitola do cabo de 16mm² a 35mm²</v>
          </cell>
          <cell r="C2768" t="str">
            <v>UN</v>
          </cell>
          <cell r="D2768">
            <v>9.2200000000000006</v>
          </cell>
          <cell r="E2768">
            <v>22.83</v>
          </cell>
          <cell r="F2768">
            <v>32.049999999999997</v>
          </cell>
          <cell r="G2768">
            <v>9</v>
          </cell>
        </row>
        <row r="2769">
          <cell r="A2769" t="str">
            <v>42.20.320</v>
          </cell>
          <cell r="B2769" t="str">
            <v>Solda exotérmica conexão cabo-superfície de aço, bitola do cabo de 50mm² a 95mm²</v>
          </cell>
          <cell r="C2769" t="str">
            <v>UN</v>
          </cell>
          <cell r="D2769">
            <v>18.11</v>
          </cell>
          <cell r="E2769">
            <v>22.83</v>
          </cell>
          <cell r="F2769">
            <v>40.94</v>
          </cell>
          <cell r="G2769">
            <v>9</v>
          </cell>
        </row>
        <row r="2770">
          <cell r="A2770" t="str">
            <v>43</v>
          </cell>
          <cell r="B2770" t="str">
            <v>APARELHOS ELETRICOS, HIDRAULICOS E A GAS.</v>
          </cell>
          <cell r="G2770">
            <v>9</v>
          </cell>
        </row>
        <row r="2771">
          <cell r="A2771" t="str">
            <v>43.01</v>
          </cell>
          <cell r="B2771" t="str">
            <v>Bebedouros</v>
          </cell>
          <cell r="G2771">
            <v>9</v>
          </cell>
        </row>
        <row r="2772">
          <cell r="A2772" t="str">
            <v>43.01.012</v>
          </cell>
          <cell r="B2772" t="str">
            <v>Purificador de pressão elétrico em chapa eletrozincado pré-pintada e tampo em aço inoxidável, tipo coluna, capacidade de refrigeração de 2 l/h - simples</v>
          </cell>
          <cell r="C2772" t="str">
            <v>UN</v>
          </cell>
          <cell r="D2772">
            <v>1280.73</v>
          </cell>
          <cell r="E2772">
            <v>64.22</v>
          </cell>
          <cell r="F2772">
            <v>1344.95</v>
          </cell>
          <cell r="G2772">
            <v>9</v>
          </cell>
        </row>
        <row r="2773">
          <cell r="A2773" t="str">
            <v>43.01.032</v>
          </cell>
          <cell r="B2773" t="str">
            <v>Purificador de pressão elétrico em chapa eletrozincado pré-pintada e tampo em aço inoxidável, tipo coluna, capacidade de refrigeração de 2 l/h - conjugado</v>
          </cell>
          <cell r="C2773" t="str">
            <v>UN</v>
          </cell>
          <cell r="D2773">
            <v>1526.17</v>
          </cell>
          <cell r="E2773">
            <v>64.22</v>
          </cell>
          <cell r="F2773">
            <v>1590.39</v>
          </cell>
          <cell r="G2773">
            <v>9</v>
          </cell>
        </row>
        <row r="2774">
          <cell r="A2774" t="str">
            <v>43.02</v>
          </cell>
          <cell r="B2774" t="str">
            <v>Chuveiros</v>
          </cell>
          <cell r="G2774">
            <v>9</v>
          </cell>
        </row>
        <row r="2775">
          <cell r="A2775" t="str">
            <v>43.02.010</v>
          </cell>
          <cell r="B2775" t="str">
            <v>Chuveiro frio em PVC, diâmetro de 10 cm</v>
          </cell>
          <cell r="C2775" t="str">
            <v>UN</v>
          </cell>
          <cell r="D2775">
            <v>32.590000000000003</v>
          </cell>
          <cell r="E2775">
            <v>22.83</v>
          </cell>
          <cell r="F2775">
            <v>55.42</v>
          </cell>
          <cell r="G2775">
            <v>9</v>
          </cell>
        </row>
        <row r="2776">
          <cell r="A2776" t="str">
            <v>43.02.070</v>
          </cell>
          <cell r="B2776" t="str">
            <v>Chuveiro com válvula de acionamento antivandalismo, DN= 3/4´</v>
          </cell>
          <cell r="C2776" t="str">
            <v>UN</v>
          </cell>
          <cell r="D2776">
            <v>1131.7</v>
          </cell>
          <cell r="E2776">
            <v>43.37</v>
          </cell>
          <cell r="F2776">
            <v>1175.07</v>
          </cell>
          <cell r="G2776">
            <v>2</v>
          </cell>
        </row>
        <row r="2777">
          <cell r="A2777" t="str">
            <v>43.02.080</v>
          </cell>
          <cell r="B2777" t="str">
            <v>Chuveiro elétrico de 6.500W / 220V com resistência blindada</v>
          </cell>
          <cell r="C2777" t="str">
            <v>UN</v>
          </cell>
          <cell r="D2777">
            <v>487.46</v>
          </cell>
          <cell r="E2777">
            <v>36.369999999999997</v>
          </cell>
          <cell r="F2777">
            <v>523.83000000000004</v>
          </cell>
          <cell r="G2777">
            <v>5</v>
          </cell>
        </row>
        <row r="2778">
          <cell r="A2778" t="str">
            <v>43.02.100</v>
          </cell>
          <cell r="B2778" t="str">
            <v>Chuveiro com jato regulável em metal com acabamento cromado</v>
          </cell>
          <cell r="C2778" t="str">
            <v>UN</v>
          </cell>
          <cell r="D2778">
            <v>154.86000000000001</v>
          </cell>
          <cell r="E2778">
            <v>22.83</v>
          </cell>
          <cell r="F2778">
            <v>177.69</v>
          </cell>
          <cell r="G2778">
            <v>9</v>
          </cell>
        </row>
        <row r="2779">
          <cell r="A2779" t="str">
            <v>43.02.122</v>
          </cell>
          <cell r="B2779" t="str">
            <v>Chuveiro frio em PVC, com registro e tubo de ligação acoplados</v>
          </cell>
          <cell r="C2779" t="str">
            <v>UN</v>
          </cell>
          <cell r="D2779">
            <v>14.29</v>
          </cell>
          <cell r="E2779">
            <v>27.47</v>
          </cell>
          <cell r="F2779">
            <v>41.76</v>
          </cell>
          <cell r="G2779">
            <v>9</v>
          </cell>
        </row>
        <row r="2780">
          <cell r="A2780" t="str">
            <v>43.02.140</v>
          </cell>
          <cell r="B2780" t="str">
            <v>Chuveiro elétrico de 5.500 W / 220 V em PVC</v>
          </cell>
          <cell r="C2780" t="str">
            <v>UN</v>
          </cell>
          <cell r="D2780">
            <v>84.46</v>
          </cell>
          <cell r="E2780">
            <v>36.369999999999997</v>
          </cell>
          <cell r="F2780">
            <v>120.83</v>
          </cell>
          <cell r="G2780">
            <v>5</v>
          </cell>
        </row>
        <row r="2781">
          <cell r="A2781" t="str">
            <v>43.02.160</v>
          </cell>
          <cell r="B2781" t="str">
            <v>Chuveiro lava-olhos, acionamento manual, tubulação em ferro galvanizado com pintura epóxi cor verde</v>
          </cell>
          <cell r="C2781" t="str">
            <v>UN</v>
          </cell>
          <cell r="D2781">
            <v>1903.54</v>
          </cell>
          <cell r="E2781">
            <v>91.3</v>
          </cell>
          <cell r="F2781">
            <v>1994.84</v>
          </cell>
          <cell r="G2781">
            <v>9</v>
          </cell>
        </row>
        <row r="2782">
          <cell r="A2782" t="str">
            <v>43.02.170</v>
          </cell>
          <cell r="B2782" t="str">
            <v>Chuveiro elétrico de 7.500W / 220 V, com resistência blindada</v>
          </cell>
          <cell r="C2782" t="str">
            <v>UN</v>
          </cell>
          <cell r="D2782">
            <v>487.96</v>
          </cell>
          <cell r="E2782">
            <v>36.369999999999997</v>
          </cell>
          <cell r="F2782">
            <v>524.33000000000004</v>
          </cell>
          <cell r="G2782">
            <v>9</v>
          </cell>
        </row>
        <row r="2783">
          <cell r="A2783" t="str">
            <v>43.02.180</v>
          </cell>
          <cell r="B2783" t="str">
            <v>Ducha eletrônica de 6.800W até 7.900 W / 220 V</v>
          </cell>
          <cell r="C2783" t="str">
            <v>UN</v>
          </cell>
          <cell r="D2783">
            <v>146.4</v>
          </cell>
          <cell r="E2783">
            <v>36.369999999999997</v>
          </cell>
          <cell r="F2783">
            <v>182.77</v>
          </cell>
          <cell r="G2783">
            <v>9</v>
          </cell>
        </row>
        <row r="2784">
          <cell r="A2784" t="str">
            <v>43.03</v>
          </cell>
          <cell r="B2784" t="str">
            <v>Aquecedores</v>
          </cell>
          <cell r="G2784">
            <v>9</v>
          </cell>
        </row>
        <row r="2785">
          <cell r="A2785" t="str">
            <v>43.03.050</v>
          </cell>
          <cell r="B2785" t="str">
            <v>Aquecedor a gás de acumulação, capacidade 300 l</v>
          </cell>
          <cell r="C2785" t="str">
            <v>UN</v>
          </cell>
          <cell r="D2785">
            <v>28551.35</v>
          </cell>
          <cell r="E2785">
            <v>182.6</v>
          </cell>
          <cell r="F2785">
            <v>28733.95</v>
          </cell>
          <cell r="G2785">
            <v>9</v>
          </cell>
        </row>
        <row r="2786">
          <cell r="A2786" t="str">
            <v>43.03.130</v>
          </cell>
          <cell r="B2786" t="str">
            <v>Aquecedor a gás de acumulação, capacidade 500 l</v>
          </cell>
          <cell r="C2786" t="str">
            <v>UN</v>
          </cell>
          <cell r="D2786">
            <v>18602.099999999999</v>
          </cell>
          <cell r="E2786">
            <v>205.43</v>
          </cell>
          <cell r="F2786">
            <v>18807.53</v>
          </cell>
          <cell r="G2786">
            <v>9</v>
          </cell>
        </row>
        <row r="2787">
          <cell r="A2787" t="str">
            <v>43.03.212</v>
          </cell>
          <cell r="B2787" t="str">
            <v>Aquecedor de passagem elétrico individual, baixa pressão - 5.000 W / 6.400 W</v>
          </cell>
          <cell r="C2787" t="str">
            <v>UN</v>
          </cell>
          <cell r="D2787">
            <v>581.52</v>
          </cell>
          <cell r="E2787">
            <v>228.25</v>
          </cell>
          <cell r="F2787">
            <v>809.77</v>
          </cell>
          <cell r="G2787">
            <v>9</v>
          </cell>
        </row>
        <row r="2788">
          <cell r="A2788" t="str">
            <v>43.03.220</v>
          </cell>
          <cell r="B2788" t="str">
            <v>Sistema de aquecimento de passagem a gás com sistema misturador para abastecimento de até 08 duchas</v>
          </cell>
          <cell r="C2788" t="str">
            <v>CJ</v>
          </cell>
          <cell r="D2788">
            <v>18142.96</v>
          </cell>
          <cell r="E2788">
            <v>4840.4799999999996</v>
          </cell>
          <cell r="F2788">
            <v>22983.439999999999</v>
          </cell>
          <cell r="G2788">
            <v>9</v>
          </cell>
        </row>
        <row r="2789">
          <cell r="A2789" t="str">
            <v>43.03.500</v>
          </cell>
          <cell r="B2789" t="str">
            <v>Coletor em alumínio para sistema de aquecimento solar com área coletora até 1,60 m²</v>
          </cell>
          <cell r="C2789" t="str">
            <v>UN</v>
          </cell>
          <cell r="D2789">
            <v>1322.17</v>
          </cell>
          <cell r="E2789">
            <v>47.35</v>
          </cell>
          <cell r="F2789">
            <v>1369.52</v>
          </cell>
          <cell r="G2789">
            <v>9</v>
          </cell>
        </row>
        <row r="2790">
          <cell r="A2790" t="str">
            <v>43.03.510</v>
          </cell>
          <cell r="B2790" t="str">
            <v>Coletor em alumínio para sistema de aquecimento solar com área coletora até 2,00 m²</v>
          </cell>
          <cell r="C2790" t="str">
            <v>UN</v>
          </cell>
          <cell r="D2790">
            <v>2046.28</v>
          </cell>
          <cell r="E2790">
            <v>59.19</v>
          </cell>
          <cell r="F2790">
            <v>2105.4699999999998</v>
          </cell>
          <cell r="G2790">
            <v>5</v>
          </cell>
        </row>
        <row r="2791">
          <cell r="A2791" t="str">
            <v>43.03.550</v>
          </cell>
          <cell r="B2791" t="str">
            <v>Reservatório térmico horizontal em aço inoxidável AISI 304, capacidade de 500 litros</v>
          </cell>
          <cell r="C2791" t="str">
            <v>UN</v>
          </cell>
          <cell r="D2791">
            <v>4000.95</v>
          </cell>
          <cell r="E2791">
            <v>64.22</v>
          </cell>
          <cell r="F2791">
            <v>4065.17</v>
          </cell>
          <cell r="G2791">
            <v>9</v>
          </cell>
        </row>
        <row r="2792">
          <cell r="A2792" t="str">
            <v>43.04</v>
          </cell>
          <cell r="B2792" t="str">
            <v>Torneiras eletricas</v>
          </cell>
          <cell r="G2792">
            <v>9</v>
          </cell>
        </row>
        <row r="2793">
          <cell r="A2793" t="str">
            <v>43.04.020</v>
          </cell>
          <cell r="B2793" t="str">
            <v>Torneira elétrica</v>
          </cell>
          <cell r="C2793" t="str">
            <v>UN</v>
          </cell>
          <cell r="D2793">
            <v>223.69</v>
          </cell>
          <cell r="E2793">
            <v>36.369999999999997</v>
          </cell>
          <cell r="F2793">
            <v>260.06</v>
          </cell>
          <cell r="G2793">
            <v>9</v>
          </cell>
        </row>
        <row r="2794">
          <cell r="A2794" t="str">
            <v>43.05</v>
          </cell>
          <cell r="B2794" t="str">
            <v>Exaustor, ventilador e circulador de ar</v>
          </cell>
          <cell r="G2794">
            <v>9</v>
          </cell>
        </row>
        <row r="2795">
          <cell r="A2795" t="str">
            <v>43.05.030</v>
          </cell>
          <cell r="B2795" t="str">
            <v>Exaustor elétrico em plástico, vazão de 150 a 190m³/h</v>
          </cell>
          <cell r="C2795" t="str">
            <v>UN</v>
          </cell>
          <cell r="D2795">
            <v>445.77</v>
          </cell>
          <cell r="E2795">
            <v>45.65</v>
          </cell>
          <cell r="F2795">
            <v>491.42</v>
          </cell>
          <cell r="G2795">
            <v>9</v>
          </cell>
        </row>
        <row r="2796">
          <cell r="A2796" t="str">
            <v>43.05.100</v>
          </cell>
          <cell r="B2796" t="str">
            <v>Insuflador de ar compacto, para renovação de ar em ambientes, vazão máxima 93 m³/h</v>
          </cell>
          <cell r="C2796" t="str">
            <v>UN</v>
          </cell>
          <cell r="D2796">
            <v>340.46</v>
          </cell>
          <cell r="E2796">
            <v>45.65</v>
          </cell>
          <cell r="F2796">
            <v>386.11</v>
          </cell>
          <cell r="G2796">
            <v>9</v>
          </cell>
        </row>
        <row r="2797">
          <cell r="A2797" t="str">
            <v>43.06</v>
          </cell>
          <cell r="B2797" t="str">
            <v>Emissores de som</v>
          </cell>
          <cell r="G2797">
            <v>9</v>
          </cell>
        </row>
        <row r="2798">
          <cell r="A2798" t="str">
            <v>43.06.010</v>
          </cell>
          <cell r="B2798" t="str">
            <v>Cigarra de embutir 50/60HZ até 127V, com placa</v>
          </cell>
          <cell r="C2798" t="str">
            <v>UN</v>
          </cell>
          <cell r="D2798">
            <v>38.979999999999997</v>
          </cell>
          <cell r="E2798">
            <v>22.83</v>
          </cell>
          <cell r="F2798">
            <v>61.81</v>
          </cell>
          <cell r="G2798">
            <v>9</v>
          </cell>
        </row>
        <row r="2799">
          <cell r="A2799" t="str">
            <v>43.07</v>
          </cell>
          <cell r="B2799" t="str">
            <v>Aparelho condicionador de ar</v>
          </cell>
          <cell r="G2799">
            <v>9</v>
          </cell>
        </row>
        <row r="2800">
          <cell r="A2800" t="str">
            <v>43.07.070</v>
          </cell>
          <cell r="B2800" t="str">
            <v>Ar condicionado a frio, tipo split piso teto com capacidade de 48.000 BTU/h</v>
          </cell>
          <cell r="C2800" t="str">
            <v>CJ</v>
          </cell>
          <cell r="D2800">
            <v>16766.55</v>
          </cell>
          <cell r="E2800">
            <v>370.47</v>
          </cell>
          <cell r="F2800">
            <v>17137.02</v>
          </cell>
          <cell r="G2800">
            <v>5</v>
          </cell>
        </row>
        <row r="2801">
          <cell r="A2801" t="str">
            <v>43.07.300</v>
          </cell>
          <cell r="B2801" t="str">
            <v>Ar condicionado a frio, tipo split cassete com capacidade de 18.000 BTU/h</v>
          </cell>
          <cell r="C2801" t="str">
            <v>CJ</v>
          </cell>
          <cell r="D2801">
            <v>7526.46</v>
          </cell>
          <cell r="E2801">
            <v>358.84</v>
          </cell>
          <cell r="F2801">
            <v>7885.3</v>
          </cell>
          <cell r="G2801">
            <v>9</v>
          </cell>
        </row>
        <row r="2802">
          <cell r="A2802" t="str">
            <v>43.07.310</v>
          </cell>
          <cell r="B2802" t="str">
            <v>Ar condicionado a frio, tipo split cassete com capacidade de 24.000 BTU/h</v>
          </cell>
          <cell r="C2802" t="str">
            <v>CJ</v>
          </cell>
          <cell r="D2802">
            <v>8181.99</v>
          </cell>
          <cell r="E2802">
            <v>370.47</v>
          </cell>
          <cell r="F2802">
            <v>8552.4599999999991</v>
          </cell>
          <cell r="G2802">
            <v>5</v>
          </cell>
        </row>
        <row r="2803">
          <cell r="A2803" t="str">
            <v>43.07.320</v>
          </cell>
          <cell r="B2803" t="str">
            <v>Ar condicionado a frio, tipo split cassete com capacidade de 36.000 BTU/h</v>
          </cell>
          <cell r="C2803" t="str">
            <v>CJ</v>
          </cell>
          <cell r="D2803">
            <v>12917.91</v>
          </cell>
          <cell r="E2803">
            <v>370.47</v>
          </cell>
          <cell r="F2803">
            <v>13288.38</v>
          </cell>
          <cell r="G2803">
            <v>9</v>
          </cell>
        </row>
        <row r="2804">
          <cell r="A2804" t="str">
            <v>43.07.330</v>
          </cell>
          <cell r="B2804" t="str">
            <v>Ar condicionado a frio, tipo split parede com capacidade de 12.000 BTU/h</v>
          </cell>
          <cell r="C2804" t="str">
            <v>CJ</v>
          </cell>
          <cell r="D2804">
            <v>3218.82</v>
          </cell>
          <cell r="E2804">
            <v>358.84</v>
          </cell>
          <cell r="F2804">
            <v>3577.66</v>
          </cell>
          <cell r="G2804">
            <v>9</v>
          </cell>
        </row>
        <row r="2805">
          <cell r="A2805" t="str">
            <v>43.07.340</v>
          </cell>
          <cell r="B2805" t="str">
            <v>Ar condicionado a frio, tipo split parede com capacidade de 18.000 BTU/h</v>
          </cell>
          <cell r="C2805" t="str">
            <v>CJ</v>
          </cell>
          <cell r="D2805">
            <v>4586.22</v>
          </cell>
          <cell r="E2805">
            <v>358.84</v>
          </cell>
          <cell r="F2805">
            <v>4945.0600000000004</v>
          </cell>
          <cell r="G2805">
            <v>5</v>
          </cell>
        </row>
        <row r="2806">
          <cell r="A2806" t="str">
            <v>43.07.350</v>
          </cell>
          <cell r="B2806" t="str">
            <v>Ar condicionado a frio, tipo split parede com capacidade de 24.000 BTU/h</v>
          </cell>
          <cell r="C2806" t="str">
            <v>CJ</v>
          </cell>
          <cell r="D2806">
            <v>6671.55</v>
          </cell>
          <cell r="E2806">
            <v>370.47</v>
          </cell>
          <cell r="F2806">
            <v>7042.02</v>
          </cell>
          <cell r="G2806">
            <v>9</v>
          </cell>
        </row>
        <row r="2807">
          <cell r="A2807" t="str">
            <v>43.07.360</v>
          </cell>
          <cell r="B2807" t="str">
            <v>Ar condicionado a frio, tipo split parede com capacidade de 30.000 BTU/h</v>
          </cell>
          <cell r="C2807" t="str">
            <v>CJ</v>
          </cell>
          <cell r="D2807">
            <v>7675.01</v>
          </cell>
          <cell r="E2807">
            <v>370.47</v>
          </cell>
          <cell r="F2807">
            <v>8045.48</v>
          </cell>
          <cell r="G2807">
            <v>5</v>
          </cell>
        </row>
        <row r="2808">
          <cell r="A2808" t="str">
            <v>43.07.380</v>
          </cell>
          <cell r="B2808" t="str">
            <v>Ar condicionado a frio, tipo split piso teto com capacidade de 24.000 BTU/h</v>
          </cell>
          <cell r="C2808" t="str">
            <v>CJ</v>
          </cell>
          <cell r="D2808">
            <v>6753.23</v>
          </cell>
          <cell r="E2808">
            <v>370.47</v>
          </cell>
          <cell r="F2808">
            <v>7123.7</v>
          </cell>
          <cell r="G2808">
            <v>9</v>
          </cell>
        </row>
        <row r="2809">
          <cell r="A2809" t="str">
            <v>43.07.390</v>
          </cell>
          <cell r="B2809" t="str">
            <v>Ar condicionado a frio, tipo split piso teto com capacidade de 36.000 BTU/h</v>
          </cell>
          <cell r="C2809" t="str">
            <v>CJ</v>
          </cell>
          <cell r="D2809">
            <v>11218.15</v>
          </cell>
          <cell r="E2809">
            <v>370.47</v>
          </cell>
          <cell r="F2809">
            <v>11588.62</v>
          </cell>
          <cell r="G2809">
            <v>9</v>
          </cell>
        </row>
        <row r="2810">
          <cell r="A2810" t="str">
            <v>43.08</v>
          </cell>
          <cell r="B2810" t="str">
            <v>Equipamentos para sistema VRF ar condicionado</v>
          </cell>
          <cell r="G2810">
            <v>9</v>
          </cell>
        </row>
        <row r="2811">
          <cell r="A2811" t="str">
            <v>43.08.001</v>
          </cell>
          <cell r="B2811" t="str">
            <v>Condensador para sistema VRF de ar condicionado, capacidade até 6 TR</v>
          </cell>
          <cell r="C2811" t="str">
            <v>UN</v>
          </cell>
          <cell r="D2811">
            <v>44313.18</v>
          </cell>
          <cell r="E2811">
            <v>837.84</v>
          </cell>
          <cell r="F2811">
            <v>45151.02</v>
          </cell>
          <cell r="G2811">
            <v>9</v>
          </cell>
        </row>
        <row r="2812">
          <cell r="A2812" t="str">
            <v>43.08.002</v>
          </cell>
          <cell r="B2812" t="str">
            <v>Condensador para sistema VRF de ar condicionado, capacidade de 8 TR a 10 TR</v>
          </cell>
          <cell r="C2812" t="str">
            <v>UN</v>
          </cell>
          <cell r="D2812">
            <v>51224.06</v>
          </cell>
          <cell r="E2812">
            <v>837.84</v>
          </cell>
          <cell r="F2812">
            <v>52061.9</v>
          </cell>
          <cell r="G2812">
            <v>9</v>
          </cell>
        </row>
        <row r="2813">
          <cell r="A2813" t="str">
            <v>43.08.003</v>
          </cell>
          <cell r="B2813" t="str">
            <v>Condensador para sistema VRF de ar condicionado, capacidade de 11 TR a 13 TR</v>
          </cell>
          <cell r="C2813" t="str">
            <v>UN</v>
          </cell>
          <cell r="D2813">
            <v>59185.64</v>
          </cell>
          <cell r="E2813">
            <v>837.84</v>
          </cell>
          <cell r="F2813">
            <v>60023.48</v>
          </cell>
          <cell r="G2813">
            <v>9</v>
          </cell>
        </row>
        <row r="2814">
          <cell r="A2814" t="str">
            <v>43.08.004</v>
          </cell>
          <cell r="B2814" t="str">
            <v>Condensador para sistema VRF de ar condicionado, capacidade de 14 TR a 16 TR</v>
          </cell>
          <cell r="C2814" t="str">
            <v>UN</v>
          </cell>
          <cell r="D2814">
            <v>65955.69</v>
          </cell>
          <cell r="E2814">
            <v>837.84</v>
          </cell>
          <cell r="F2814">
            <v>66793.53</v>
          </cell>
          <cell r="G2814">
            <v>9</v>
          </cell>
        </row>
        <row r="2815">
          <cell r="A2815" t="str">
            <v>43.08.020</v>
          </cell>
          <cell r="B2815" t="str">
            <v>Evaporador para sistema VRF de ar condicionado, tipo parede, capacidade de 1 TR</v>
          </cell>
          <cell r="C2815" t="str">
            <v>UN</v>
          </cell>
          <cell r="D2815">
            <v>4260.7299999999996</v>
          </cell>
          <cell r="E2815">
            <v>733.11</v>
          </cell>
          <cell r="F2815">
            <v>4993.84</v>
          </cell>
          <cell r="G2815">
            <v>9</v>
          </cell>
        </row>
        <row r="2816">
          <cell r="A2816" t="str">
            <v>43.08.021</v>
          </cell>
          <cell r="B2816" t="str">
            <v>Evaporador para sistema VRF de ar condicionado, tipo parede, capacidade de 2 TR</v>
          </cell>
          <cell r="C2816" t="str">
            <v>UN</v>
          </cell>
          <cell r="D2816">
            <v>5508.38</v>
          </cell>
          <cell r="E2816">
            <v>733.11</v>
          </cell>
          <cell r="F2816">
            <v>6241.49</v>
          </cell>
          <cell r="G2816">
            <v>9</v>
          </cell>
        </row>
        <row r="2817">
          <cell r="A2817" t="str">
            <v>43.08.022</v>
          </cell>
          <cell r="B2817" t="str">
            <v>Evaporador para sistema VRF de ar condicionado, tipo parede, capacidade de 3 TR</v>
          </cell>
          <cell r="C2817" t="str">
            <v>UN</v>
          </cell>
          <cell r="D2817">
            <v>7406.58</v>
          </cell>
          <cell r="E2817">
            <v>733.11</v>
          </cell>
          <cell r="F2817">
            <v>8139.69</v>
          </cell>
          <cell r="G2817">
            <v>9</v>
          </cell>
        </row>
        <row r="2818">
          <cell r="A2818" t="str">
            <v>43.08.030</v>
          </cell>
          <cell r="B2818" t="str">
            <v>Evaporador para sistema VRF de ar condicionado, tipo piso teto, capacidade de 1 TR</v>
          </cell>
          <cell r="C2818" t="str">
            <v>UN</v>
          </cell>
          <cell r="D2818">
            <v>4743.17</v>
          </cell>
          <cell r="E2818">
            <v>733.11</v>
          </cell>
          <cell r="F2818">
            <v>5476.28</v>
          </cell>
          <cell r="G2818">
            <v>5</v>
          </cell>
        </row>
        <row r="2819">
          <cell r="A2819" t="str">
            <v>43.08.031</v>
          </cell>
          <cell r="B2819" t="str">
            <v>Evaporador para sistema VRF de ar condicionado, tipo piso teto, capacidade de 2 TR</v>
          </cell>
          <cell r="C2819" t="str">
            <v>UN</v>
          </cell>
          <cell r="D2819">
            <v>5461.58</v>
          </cell>
          <cell r="E2819">
            <v>733.11</v>
          </cell>
          <cell r="F2819">
            <v>6194.69</v>
          </cell>
          <cell r="G2819">
            <v>9</v>
          </cell>
        </row>
        <row r="2820">
          <cell r="A2820" t="str">
            <v>43.08.032</v>
          </cell>
          <cell r="B2820" t="str">
            <v>Evaporador para sistema VRF de ar condicionado, tipo piso teto, capacidade de 3 TR</v>
          </cell>
          <cell r="C2820" t="str">
            <v>UN</v>
          </cell>
          <cell r="D2820">
            <v>6484.26</v>
          </cell>
          <cell r="E2820">
            <v>733.11</v>
          </cell>
          <cell r="F2820">
            <v>7217.37</v>
          </cell>
          <cell r="G2820">
            <v>9</v>
          </cell>
        </row>
        <row r="2821">
          <cell r="A2821" t="str">
            <v>43.08.033</v>
          </cell>
          <cell r="B2821" t="str">
            <v>Evaporador para sistema VRF de ar condicionado, tipo piso teto, capacidade de 4 TR</v>
          </cell>
          <cell r="C2821" t="str">
            <v>UN</v>
          </cell>
          <cell r="D2821">
            <v>7510.22</v>
          </cell>
          <cell r="E2821">
            <v>733.11</v>
          </cell>
          <cell r="F2821">
            <v>8243.33</v>
          </cell>
          <cell r="G2821">
            <v>9</v>
          </cell>
        </row>
        <row r="2822">
          <cell r="A2822" t="str">
            <v>43.08.040</v>
          </cell>
          <cell r="B2822" t="str">
            <v>Evaporador para sistema VRF de ar condicionado, tipo cassete, capacidade de 1 TR</v>
          </cell>
          <cell r="C2822" t="str">
            <v>UN</v>
          </cell>
          <cell r="D2822">
            <v>4377.5200000000004</v>
          </cell>
          <cell r="E2822">
            <v>733.11</v>
          </cell>
          <cell r="F2822">
            <v>5110.63</v>
          </cell>
          <cell r="G2822">
            <v>9</v>
          </cell>
        </row>
        <row r="2823">
          <cell r="A2823" t="str">
            <v>43.08.041</v>
          </cell>
          <cell r="B2823" t="str">
            <v>Evaporador para sistema VRF de ar condicionado, tipo cassete, capacidade de 2 TR</v>
          </cell>
          <cell r="C2823" t="str">
            <v>UN</v>
          </cell>
          <cell r="D2823">
            <v>4973.42</v>
          </cell>
          <cell r="E2823">
            <v>733.11</v>
          </cell>
          <cell r="F2823">
            <v>5706.53</v>
          </cell>
          <cell r="G2823">
            <v>9</v>
          </cell>
        </row>
        <row r="2824">
          <cell r="A2824" t="str">
            <v>43.08.042</v>
          </cell>
          <cell r="B2824" t="str">
            <v>Evaporador para sistema VRF de ar condicionado, tipo cassete, capacidade de 3 TR</v>
          </cell>
          <cell r="C2824" t="str">
            <v>UN</v>
          </cell>
          <cell r="D2824">
            <v>5398.1</v>
          </cell>
          <cell r="E2824">
            <v>733.11</v>
          </cell>
          <cell r="F2824">
            <v>6131.21</v>
          </cell>
          <cell r="G2824">
            <v>9</v>
          </cell>
        </row>
        <row r="2825">
          <cell r="A2825" t="str">
            <v>43.08.043</v>
          </cell>
          <cell r="B2825" t="str">
            <v>Evaporador para sistema VRF de ar condicionado, tipo cassete, capacidade de 4 TR</v>
          </cell>
          <cell r="C2825" t="str">
            <v>UN</v>
          </cell>
          <cell r="D2825">
            <v>5575.16</v>
          </cell>
          <cell r="E2825">
            <v>733.11</v>
          </cell>
          <cell r="F2825">
            <v>6308.27</v>
          </cell>
          <cell r="G2825">
            <v>9</v>
          </cell>
        </row>
        <row r="2826">
          <cell r="A2826" t="str">
            <v>43.10</v>
          </cell>
          <cell r="B2826" t="str">
            <v>Bombas centrifugas, uso geral</v>
          </cell>
          <cell r="G2826">
            <v>9</v>
          </cell>
        </row>
        <row r="2827">
          <cell r="A2827" t="str">
            <v>43.10.050</v>
          </cell>
          <cell r="B2827" t="str">
            <v>Conjunto motor-bomba (centrífuga) 10 cv, monoestágio, Hman= 24 a 36 mca, Q= 53 a 45 m³/h</v>
          </cell>
          <cell r="C2827" t="str">
            <v>UN</v>
          </cell>
          <cell r="D2827">
            <v>9765</v>
          </cell>
          <cell r="E2827">
            <v>256.88</v>
          </cell>
          <cell r="F2827">
            <v>10021.879999999999</v>
          </cell>
          <cell r="G2827">
            <v>9</v>
          </cell>
        </row>
        <row r="2828">
          <cell r="A2828" t="str">
            <v>43.10.090</v>
          </cell>
          <cell r="B2828" t="str">
            <v>Conjunto motor-bomba (centrífuga) 20 cv, monoestágio, Hman= 40 a 70 mca, Q= 76 a 28 m³/h</v>
          </cell>
          <cell r="C2828" t="str">
            <v>UN</v>
          </cell>
          <cell r="D2828">
            <v>18714.23</v>
          </cell>
          <cell r="E2828">
            <v>256.88</v>
          </cell>
          <cell r="F2828">
            <v>18971.11</v>
          </cell>
          <cell r="G2828">
            <v>9</v>
          </cell>
        </row>
        <row r="2829">
          <cell r="A2829" t="str">
            <v>43.10.110</v>
          </cell>
          <cell r="B2829" t="str">
            <v>Conjunto motor-bomba (centrífuga) 5 cv, monoestágio, Hmam= 14 a 26 mca, Q= 56 a 30 m³/h</v>
          </cell>
          <cell r="C2829" t="str">
            <v>UN</v>
          </cell>
          <cell r="D2829">
            <v>5035.92</v>
          </cell>
          <cell r="E2829">
            <v>256.88</v>
          </cell>
          <cell r="F2829">
            <v>5292.8</v>
          </cell>
          <cell r="G2829">
            <v>9</v>
          </cell>
        </row>
        <row r="2830">
          <cell r="A2830" t="str">
            <v>43.10.130</v>
          </cell>
          <cell r="B2830" t="str">
            <v>Conjunto motor-bomba (centrífuga) 3/4 cv, monoestágio, Hman= 10 a 16 mca, Q= 12,7 a 8 m³/h</v>
          </cell>
          <cell r="C2830" t="str">
            <v>UN</v>
          </cell>
          <cell r="D2830">
            <v>2273.5700000000002</v>
          </cell>
          <cell r="E2830">
            <v>256.88</v>
          </cell>
          <cell r="F2830">
            <v>2530.4499999999998</v>
          </cell>
          <cell r="G2830">
            <v>9</v>
          </cell>
        </row>
        <row r="2831">
          <cell r="A2831" t="str">
            <v>43.10.210</v>
          </cell>
          <cell r="B2831" t="str">
            <v>Conjunto motor-bomba (centrífuga) 60 cv, monoestágio, Hman= 90 a 125 mca, Q= 115 a 50 m³/h</v>
          </cell>
          <cell r="C2831" t="str">
            <v>UN</v>
          </cell>
          <cell r="D2831">
            <v>51187.92</v>
          </cell>
          <cell r="E2831">
            <v>256.88</v>
          </cell>
          <cell r="F2831">
            <v>51444.800000000003</v>
          </cell>
          <cell r="G2831">
            <v>9</v>
          </cell>
        </row>
        <row r="2832">
          <cell r="A2832" t="str">
            <v>43.10.230</v>
          </cell>
          <cell r="B2832" t="str">
            <v>Conjunto motor-bomba (centrífuga) 2 cv, monoestágio, Hman= 12 a 27 mca, Q= 25 a 8 m³/h</v>
          </cell>
          <cell r="C2832" t="str">
            <v>UN</v>
          </cell>
          <cell r="D2832">
            <v>3426.6</v>
          </cell>
          <cell r="E2832">
            <v>256.88</v>
          </cell>
          <cell r="F2832">
            <v>3683.48</v>
          </cell>
          <cell r="G2832">
            <v>9</v>
          </cell>
        </row>
        <row r="2833">
          <cell r="A2833" t="str">
            <v>43.10.250</v>
          </cell>
          <cell r="B2833" t="str">
            <v>Conjunto motor-bomba (centrífuga) 15 cv, monoestágio, Hman= 30 a 60 mca, Q= 82 a 20 m³/h</v>
          </cell>
          <cell r="C2833" t="str">
            <v>UN</v>
          </cell>
          <cell r="D2833">
            <v>11793.25</v>
          </cell>
          <cell r="E2833">
            <v>256.88</v>
          </cell>
          <cell r="F2833">
            <v>12050.13</v>
          </cell>
          <cell r="G2833">
            <v>9</v>
          </cell>
        </row>
        <row r="2834">
          <cell r="A2834" t="str">
            <v>43.10.290</v>
          </cell>
          <cell r="B2834" t="str">
            <v>Conjunto motor-bomba (centrífuga) 5 cv, monoestágio, Hman= 24 a 33 mca, Q= 41,6 a 35,2 m³/h</v>
          </cell>
          <cell r="C2834" t="str">
            <v>UN</v>
          </cell>
          <cell r="D2834">
            <v>5123.16</v>
          </cell>
          <cell r="E2834">
            <v>256.88</v>
          </cell>
          <cell r="F2834">
            <v>5380.04</v>
          </cell>
          <cell r="G2834">
            <v>5</v>
          </cell>
        </row>
        <row r="2835">
          <cell r="A2835" t="str">
            <v>43.10.450</v>
          </cell>
          <cell r="B2835" t="str">
            <v>Conjunto motor-bomba (centrífuga) 30 cv, monoestágio, Hman= 20 a 50 mca, Q= 197 a 112 m³/h</v>
          </cell>
          <cell r="C2835" t="str">
            <v>UN</v>
          </cell>
          <cell r="D2835">
            <v>19625.16</v>
          </cell>
          <cell r="E2835">
            <v>256.88</v>
          </cell>
          <cell r="F2835">
            <v>19882.04</v>
          </cell>
          <cell r="G2835">
            <v>9</v>
          </cell>
        </row>
        <row r="2836">
          <cell r="A2836" t="str">
            <v>43.10.452</v>
          </cell>
          <cell r="B2836" t="str">
            <v>Conjunto motor-bomba (centrífuga) 1,5 cv, multiestágio, Hman= 20 a 35 mca, Q= 7,1 a 4,5 m³/h</v>
          </cell>
          <cell r="C2836" t="str">
            <v>UN</v>
          </cell>
          <cell r="D2836">
            <v>3337.15</v>
          </cell>
          <cell r="E2836">
            <v>256.88</v>
          </cell>
          <cell r="F2836">
            <v>3594.03</v>
          </cell>
          <cell r="G2836">
            <v>9</v>
          </cell>
        </row>
        <row r="2837">
          <cell r="A2837" t="str">
            <v>43.10.454</v>
          </cell>
          <cell r="B2837" t="str">
            <v>Conjunto motor-bomba (centrífuga) 3 cv, multiestágio, Hman= 30 a 45 mca, Q= 12,4 a 8,4 m³/h</v>
          </cell>
          <cell r="C2837" t="str">
            <v>UN</v>
          </cell>
          <cell r="D2837">
            <v>5288.32</v>
          </cell>
          <cell r="E2837">
            <v>256.88</v>
          </cell>
          <cell r="F2837">
            <v>5545.2</v>
          </cell>
          <cell r="G2837">
            <v>9</v>
          </cell>
        </row>
        <row r="2838">
          <cell r="A2838" t="str">
            <v>43.10.456</v>
          </cell>
          <cell r="B2838" t="str">
            <v>Conjunto motor-bomba (centrífuga) 3 cv, multiestágio, Hman= 35 a 60 mca, Q= 7,8 a 5,8 m³/h</v>
          </cell>
          <cell r="C2838" t="str">
            <v>UN</v>
          </cell>
          <cell r="D2838">
            <v>5410.14</v>
          </cell>
          <cell r="E2838">
            <v>256.88</v>
          </cell>
          <cell r="F2838">
            <v>5667.02</v>
          </cell>
          <cell r="G2838">
            <v>9</v>
          </cell>
        </row>
        <row r="2839">
          <cell r="A2839" t="str">
            <v>43.10.480</v>
          </cell>
          <cell r="B2839" t="str">
            <v>Conjunto motor-bomba (centrífuga) 7,5 cv, multiestágio, Hman= 30 a 80 mca, Q= 21,6 a 12,0 m³/h</v>
          </cell>
          <cell r="C2839" t="str">
            <v>UN</v>
          </cell>
          <cell r="D2839">
            <v>8626.59</v>
          </cell>
          <cell r="E2839">
            <v>256.88</v>
          </cell>
          <cell r="F2839">
            <v>8883.4699999999993</v>
          </cell>
          <cell r="G2839">
            <v>9</v>
          </cell>
        </row>
        <row r="2840">
          <cell r="A2840" t="str">
            <v>43.10.490</v>
          </cell>
          <cell r="B2840" t="str">
            <v>Conjunto motor-bomba (centrífuga) 5 cv, multiestágio, Hman= 25 a 50 mca, Q= 21,0 a 13,3 m³/h</v>
          </cell>
          <cell r="C2840" t="str">
            <v>UN</v>
          </cell>
          <cell r="D2840">
            <v>5800.55</v>
          </cell>
          <cell r="E2840">
            <v>256.88</v>
          </cell>
          <cell r="F2840">
            <v>6057.43</v>
          </cell>
          <cell r="G2840">
            <v>9</v>
          </cell>
        </row>
        <row r="2841">
          <cell r="A2841" t="str">
            <v>43.10.620</v>
          </cell>
          <cell r="B2841" t="str">
            <v>Conjunto motor-bomba (centrífuga), 0,5 cv, monoestágio, Hman= 10 a 20 mca, Q= 7,5 a 1,5 m³/h</v>
          </cell>
          <cell r="C2841" t="str">
            <v>UN</v>
          </cell>
          <cell r="D2841">
            <v>1876.58</v>
          </cell>
          <cell r="E2841">
            <v>256.88</v>
          </cell>
          <cell r="F2841">
            <v>2133.46</v>
          </cell>
          <cell r="G2841">
            <v>9</v>
          </cell>
        </row>
        <row r="2842">
          <cell r="A2842" t="str">
            <v>43.10.670</v>
          </cell>
          <cell r="B2842" t="str">
            <v>Conjunto motor-bomba (centrífuga) 0,5 cv, monoestágio, trifásico, Hman= 9 a 21 mca, Q= 8,3 a 2,0 m³/h</v>
          </cell>
          <cell r="C2842" t="str">
            <v>UN</v>
          </cell>
          <cell r="D2842">
            <v>1480.66</v>
          </cell>
          <cell r="E2842">
            <v>256.88</v>
          </cell>
          <cell r="F2842">
            <v>1737.54</v>
          </cell>
          <cell r="G2842">
            <v>9</v>
          </cell>
        </row>
        <row r="2843">
          <cell r="A2843" t="str">
            <v>43.10.730</v>
          </cell>
          <cell r="B2843" t="str">
            <v>Conjunto motor-bomba (centrífuga) 30 cv, monoestágio trifásico, Hman= 70 a 94 mca, Q= 34,80 a 61,7 m³/h</v>
          </cell>
          <cell r="C2843" t="str">
            <v>UN</v>
          </cell>
          <cell r="D2843">
            <v>20903.96</v>
          </cell>
          <cell r="E2843">
            <v>256.88</v>
          </cell>
          <cell r="F2843">
            <v>21160.84</v>
          </cell>
          <cell r="G2843">
            <v>9</v>
          </cell>
        </row>
        <row r="2844">
          <cell r="A2844" t="str">
            <v>43.10.740</v>
          </cell>
          <cell r="B2844" t="str">
            <v>Conjunto motor-bomba (centrífuga) 20 cv, monoestágio trifásico, Hman= 62 a 90 mca, Q= 21,1 a 43,8 m³/h</v>
          </cell>
          <cell r="C2844" t="str">
            <v>UN</v>
          </cell>
          <cell r="D2844">
            <v>14757.52</v>
          </cell>
          <cell r="E2844">
            <v>256.88</v>
          </cell>
          <cell r="F2844">
            <v>15014.4</v>
          </cell>
          <cell r="G2844">
            <v>9</v>
          </cell>
        </row>
        <row r="2845">
          <cell r="A2845" t="str">
            <v>43.10.750</v>
          </cell>
          <cell r="B2845" t="str">
            <v>Conjunto motor-bomba (centrífuga) 1 cv, monoestágio trifásico, Hman= 8 a 25 mca e Q= 11 a 1,50 m³/h</v>
          </cell>
          <cell r="C2845" t="str">
            <v>UN</v>
          </cell>
          <cell r="D2845">
            <v>1857.45</v>
          </cell>
          <cell r="E2845">
            <v>256.88</v>
          </cell>
          <cell r="F2845">
            <v>2114.33</v>
          </cell>
          <cell r="G2845">
            <v>9</v>
          </cell>
        </row>
        <row r="2846">
          <cell r="A2846" t="str">
            <v>43.10.770</v>
          </cell>
          <cell r="B2846" t="str">
            <v>Conjunto motor-bomba (centrífuga) 40 cv, monoestágio trifásico, Hman= 45 a 75 mca e Q= 120 a 75 m³/h</v>
          </cell>
          <cell r="C2846" t="str">
            <v>UN</v>
          </cell>
          <cell r="D2846">
            <v>26309.77</v>
          </cell>
          <cell r="E2846">
            <v>256.88</v>
          </cell>
          <cell r="F2846">
            <v>26566.65</v>
          </cell>
          <cell r="G2846">
            <v>9</v>
          </cell>
        </row>
        <row r="2847">
          <cell r="A2847" t="str">
            <v>43.10.780</v>
          </cell>
          <cell r="B2847" t="str">
            <v>Conjunto motor-bomba (centrífuga) 50 cv, monoestágio trifásico, Hman= 61 a 81 mca e Q= 170 a 80 m³/h</v>
          </cell>
          <cell r="C2847" t="str">
            <v>UN</v>
          </cell>
          <cell r="D2847">
            <v>30053.93</v>
          </cell>
          <cell r="E2847">
            <v>256.88</v>
          </cell>
          <cell r="F2847">
            <v>30310.81</v>
          </cell>
          <cell r="G2847">
            <v>9</v>
          </cell>
        </row>
        <row r="2848">
          <cell r="A2848" t="str">
            <v>43.10.790</v>
          </cell>
          <cell r="B2848" t="str">
            <v>Conjunto motor-bomba (centrífuga) 1 cv, multiestágio trifásico, Hman= 15 a 30 mca, Q= 6,5 a 4,2 m³/h</v>
          </cell>
          <cell r="C2848" t="str">
            <v>UN</v>
          </cell>
          <cell r="D2848">
            <v>2045.26</v>
          </cell>
          <cell r="E2848">
            <v>256.88</v>
          </cell>
          <cell r="F2848">
            <v>2302.14</v>
          </cell>
          <cell r="G2848">
            <v>9</v>
          </cell>
        </row>
        <row r="2849">
          <cell r="A2849" t="str">
            <v>43.10.794</v>
          </cell>
          <cell r="B2849" t="str">
            <v>Conjunto motor-bomba (centrífuga) 1 cv, multiestágio trifásico, Hman= 70 a 115 mca e Q= 1,0 a 1,6 m³/h</v>
          </cell>
          <cell r="C2849" t="str">
            <v>UN</v>
          </cell>
          <cell r="D2849">
            <v>4239.18</v>
          </cell>
          <cell r="E2849">
            <v>256.88</v>
          </cell>
          <cell r="F2849">
            <v>4496.0600000000004</v>
          </cell>
          <cell r="G2849">
            <v>9</v>
          </cell>
        </row>
        <row r="2850">
          <cell r="A2850" t="str">
            <v>43.11</v>
          </cell>
          <cell r="B2850" t="str">
            <v>Bombas submersiveis</v>
          </cell>
          <cell r="G2850">
            <v>9</v>
          </cell>
        </row>
        <row r="2851">
          <cell r="A2851" t="str">
            <v>43.11.050</v>
          </cell>
          <cell r="B2851" t="str">
            <v>Conjunto motor-bomba submersível para poço profundo de 6´, Q= 10 a 20m³/h, Hman= 80 a 48 mca, até 6 HP</v>
          </cell>
          <cell r="C2851" t="str">
            <v>UN</v>
          </cell>
          <cell r="D2851">
            <v>10581.48</v>
          </cell>
          <cell r="E2851">
            <v>547.79999999999995</v>
          </cell>
          <cell r="F2851">
            <v>11129.28</v>
          </cell>
          <cell r="G2851">
            <v>9</v>
          </cell>
        </row>
        <row r="2852">
          <cell r="A2852" t="str">
            <v>43.11.060</v>
          </cell>
          <cell r="B2852" t="str">
            <v>Conjunto motor-bomba submersível para poço profundo de 6´, Q= 10 a 20m³/h, Hman= 108 a 64,5 mca, 8 HP</v>
          </cell>
          <cell r="C2852" t="str">
            <v>UN</v>
          </cell>
          <cell r="D2852">
            <v>8794.57</v>
          </cell>
          <cell r="E2852">
            <v>547.79999999999995</v>
          </cell>
          <cell r="F2852">
            <v>9342.3700000000008</v>
          </cell>
          <cell r="G2852">
            <v>9</v>
          </cell>
        </row>
        <row r="2853">
          <cell r="A2853" t="str">
            <v>43.11.100</v>
          </cell>
          <cell r="B2853" t="str">
            <v>Conjunto motor-bomba submersível para poço profundo de 6´, Q= 10 a 20m³/h, Hman= 274 a 170 mca, 20 HP</v>
          </cell>
          <cell r="C2853" t="str">
            <v>UN</v>
          </cell>
          <cell r="D2853">
            <v>18627.509999999998</v>
          </cell>
          <cell r="E2853">
            <v>547.79999999999995</v>
          </cell>
          <cell r="F2853">
            <v>19175.310000000001</v>
          </cell>
          <cell r="G2853">
            <v>9</v>
          </cell>
        </row>
        <row r="2854">
          <cell r="A2854" t="str">
            <v>43.11.110</v>
          </cell>
          <cell r="B2854" t="str">
            <v>Conjunto motor-bomba submersível para poço profundo de 6´, Q= 20 a 34m³/h, Hman= 56,5 a 32 mca, até 8 HP</v>
          </cell>
          <cell r="C2854" t="str">
            <v>UN</v>
          </cell>
          <cell r="D2854">
            <v>10301.39</v>
          </cell>
          <cell r="E2854">
            <v>547.79999999999995</v>
          </cell>
          <cell r="F2854">
            <v>10849.19</v>
          </cell>
          <cell r="G2854">
            <v>9</v>
          </cell>
        </row>
        <row r="2855">
          <cell r="A2855" t="str">
            <v>43.11.130</v>
          </cell>
          <cell r="B2855" t="str">
            <v>Conjunto motor-bomba submersível para poço profundo de 6´, Q= 20 a 34m³/h, Hman= 92,5 a 53 mca, 12,5 HP</v>
          </cell>
          <cell r="C2855" t="str">
            <v>UN</v>
          </cell>
          <cell r="D2855">
            <v>9087.01</v>
          </cell>
          <cell r="E2855">
            <v>547.79999999999995</v>
          </cell>
          <cell r="F2855">
            <v>9634.81</v>
          </cell>
          <cell r="G2855">
            <v>9</v>
          </cell>
        </row>
        <row r="2856">
          <cell r="A2856" t="str">
            <v>43.11.150</v>
          </cell>
          <cell r="B2856" t="str">
            <v>Conjunto motor-bomba submersível para poço profundo de 6´, Q= 20 a 34m³/h, Hman= 152 a 88 mca, 20 HP</v>
          </cell>
          <cell r="C2856" t="str">
            <v>UN</v>
          </cell>
          <cell r="D2856">
            <v>16794.32</v>
          </cell>
          <cell r="E2856">
            <v>547.79999999999995</v>
          </cell>
          <cell r="F2856">
            <v>17342.12</v>
          </cell>
          <cell r="G2856">
            <v>9</v>
          </cell>
        </row>
        <row r="2857">
          <cell r="A2857" t="str">
            <v>43.11.320</v>
          </cell>
          <cell r="B2857" t="str">
            <v>Conjunto motor-bomba submersível vertical para esgoto, Q= 4,8 a 25,8 m³/h, Hmam= 19 a 5 mca, potência 1 cv, diâmetro de sólidos até 20mm</v>
          </cell>
          <cell r="C2857" t="str">
            <v>UN</v>
          </cell>
          <cell r="D2857">
            <v>6419.89</v>
          </cell>
          <cell r="E2857">
            <v>365.2</v>
          </cell>
          <cell r="F2857">
            <v>6785.09</v>
          </cell>
          <cell r="G2857">
            <v>9</v>
          </cell>
        </row>
        <row r="2858">
          <cell r="A2858" t="str">
            <v>43.11.330</v>
          </cell>
          <cell r="B2858" t="str">
            <v>Conjunto motor-bomba submersível vertical para esgoto, Q= 4,6 a 57,2 m³/h, Hman= 13 a 4 mca, potência 2 a 3,5 cv, diâmetro de sólidos até 50mm</v>
          </cell>
          <cell r="C2858" t="str">
            <v>UN</v>
          </cell>
          <cell r="D2858">
            <v>8840.3799999999992</v>
          </cell>
          <cell r="E2858">
            <v>365.2</v>
          </cell>
          <cell r="F2858">
            <v>9205.58</v>
          </cell>
          <cell r="G2858">
            <v>5</v>
          </cell>
        </row>
        <row r="2859">
          <cell r="A2859" t="str">
            <v>43.11.360</v>
          </cell>
          <cell r="B2859" t="str">
            <v>Conjunto motor-bomba submersível vertical para águas residuais, Q= 2 a16 m³/h, Hman= 12 a 2 mca, potência de 0,5 cv</v>
          </cell>
          <cell r="C2859" t="str">
            <v>UN</v>
          </cell>
          <cell r="D2859">
            <v>2419.9</v>
          </cell>
          <cell r="E2859">
            <v>365.2</v>
          </cell>
          <cell r="F2859">
            <v>2785.1</v>
          </cell>
          <cell r="G2859">
            <v>9</v>
          </cell>
        </row>
        <row r="2860">
          <cell r="A2860" t="str">
            <v>43.11.370</v>
          </cell>
          <cell r="B2860" t="str">
            <v>Conjunto motor-bomba submersível vertical para águas residuais, Q= 3 a 20 m³/h, Hman= 13 a 5 mca, potência de 1 cv</v>
          </cell>
          <cell r="C2860" t="str">
            <v>UN</v>
          </cell>
          <cell r="D2860">
            <v>3256.73</v>
          </cell>
          <cell r="E2860">
            <v>365.2</v>
          </cell>
          <cell r="F2860">
            <v>3621.93</v>
          </cell>
          <cell r="G2860">
            <v>9</v>
          </cell>
        </row>
        <row r="2861">
          <cell r="A2861" t="str">
            <v>43.11.380</v>
          </cell>
          <cell r="B2861" t="str">
            <v>Conjunto motor-bomba submersível vertical para águas residuais, Q= 10 a 50 m³/h, Hman= 22 a 4 mca, potência 4 cv</v>
          </cell>
          <cell r="C2861" t="str">
            <v>UN</v>
          </cell>
          <cell r="D2861">
            <v>5750.23</v>
          </cell>
          <cell r="E2861">
            <v>365.2</v>
          </cell>
          <cell r="F2861">
            <v>6115.43</v>
          </cell>
          <cell r="G2861">
            <v>9</v>
          </cell>
        </row>
        <row r="2862">
          <cell r="A2862" t="str">
            <v>43.11.390</v>
          </cell>
          <cell r="B2862" t="str">
            <v>Conjunto motor-bomba submersível vertical para águas residuais, Q= 8 a 45 m³/h, Hman= 10,5 a 3,5 mca, potência 1,5 cv</v>
          </cell>
          <cell r="C2862" t="str">
            <v>UN</v>
          </cell>
          <cell r="D2862">
            <v>4015.28</v>
          </cell>
          <cell r="E2862">
            <v>365.2</v>
          </cell>
          <cell r="F2862">
            <v>4380.4799999999996</v>
          </cell>
          <cell r="G2862">
            <v>9</v>
          </cell>
        </row>
        <row r="2863">
          <cell r="A2863" t="str">
            <v>43.11.400</v>
          </cell>
          <cell r="B2863" t="str">
            <v>Conjunto motor-bomba submersível vertical para esgoto, Q= 3,4 a 86,3 m³/h, Hman= 14 a 5 mca, potência 5 cv</v>
          </cell>
          <cell r="C2863" t="str">
            <v>UN</v>
          </cell>
          <cell r="D2863">
            <v>14615.6</v>
          </cell>
          <cell r="E2863">
            <v>365.2</v>
          </cell>
          <cell r="F2863">
            <v>14980.8</v>
          </cell>
          <cell r="G2863">
            <v>9</v>
          </cell>
        </row>
        <row r="2864">
          <cell r="A2864" t="str">
            <v>43.11.410</v>
          </cell>
          <cell r="B2864" t="str">
            <v>Conjunto motor-bomba submersível vertical para esgoto, Q= 9,1 a 113,6m³/h, Hman= 20 a 15 mca, potência 10 cv</v>
          </cell>
          <cell r="C2864" t="str">
            <v>UN</v>
          </cell>
          <cell r="D2864">
            <v>25459.45</v>
          </cell>
          <cell r="E2864">
            <v>365.2</v>
          </cell>
          <cell r="F2864">
            <v>25824.65</v>
          </cell>
          <cell r="G2864">
            <v>9</v>
          </cell>
        </row>
        <row r="2865">
          <cell r="A2865" t="str">
            <v>43.11.420</v>
          </cell>
          <cell r="B2865" t="str">
            <v>Conjunto motor-bomba submersível vertical para esgoto, Q=9,3 a 69,0 m³/h, Hman=15 a 7 mca, potência 3cv, diâmetro de sólidos 50/65mm</v>
          </cell>
          <cell r="C2865" t="str">
            <v>UN</v>
          </cell>
          <cell r="D2865">
            <v>7541.73</v>
          </cell>
          <cell r="E2865">
            <v>365.2</v>
          </cell>
          <cell r="F2865">
            <v>7906.93</v>
          </cell>
          <cell r="G2865">
            <v>9</v>
          </cell>
        </row>
        <row r="2866">
          <cell r="A2866" t="str">
            <v>43.11.460</v>
          </cell>
          <cell r="B2866" t="str">
            <v>Conjunto motor-bomba submersível vertical para esgoto, Q= 40 m³/h, Hman= 40 mca, diâmetro de sólidos até 50 mm</v>
          </cell>
          <cell r="C2866" t="str">
            <v>UN</v>
          </cell>
          <cell r="D2866">
            <v>27255.4</v>
          </cell>
          <cell r="E2866">
            <v>365.2</v>
          </cell>
          <cell r="F2866">
            <v>27620.6</v>
          </cell>
          <cell r="G2866">
            <v>9</v>
          </cell>
        </row>
        <row r="2867">
          <cell r="A2867" t="str">
            <v>43.12</v>
          </cell>
          <cell r="B2867" t="str">
            <v>Bombas especiais, uso industrial</v>
          </cell>
          <cell r="G2867">
            <v>9</v>
          </cell>
        </row>
        <row r="2868">
          <cell r="A2868" t="str">
            <v>43.12.500</v>
          </cell>
          <cell r="B2868" t="str">
            <v>Filtro de areia com carga de areia filtrante, vazão de 16,9 m³/h</v>
          </cell>
          <cell r="C2868" t="str">
            <v>UN</v>
          </cell>
          <cell r="D2868">
            <v>3757.18</v>
          </cell>
          <cell r="E2868">
            <v>128.44</v>
          </cell>
          <cell r="F2868">
            <v>3885.62</v>
          </cell>
          <cell r="G2868">
            <v>9</v>
          </cell>
        </row>
        <row r="2869">
          <cell r="A2869" t="str">
            <v>43.20</v>
          </cell>
          <cell r="B2869" t="str">
            <v>Reparos, conservacoes e complementos - GRUPO 43</v>
          </cell>
          <cell r="G2869">
            <v>9</v>
          </cell>
        </row>
        <row r="2870">
          <cell r="A2870" t="str">
            <v>43.20.130</v>
          </cell>
          <cell r="B2870" t="str">
            <v>Caixa de passagem para condicionamento de ar tipo Split, com saída de dreno único na vertical - 39 x 22 x 6 cm</v>
          </cell>
          <cell r="C2870" t="str">
            <v>UN</v>
          </cell>
          <cell r="D2870">
            <v>29.6</v>
          </cell>
          <cell r="E2870">
            <v>12.35</v>
          </cell>
          <cell r="F2870">
            <v>41.95</v>
          </cell>
          <cell r="G2870">
            <v>9</v>
          </cell>
        </row>
        <row r="2871">
          <cell r="A2871" t="str">
            <v>43.20.140</v>
          </cell>
          <cell r="B2871" t="str">
            <v>Bomba de remoção de condensados para condicionadores de ar</v>
          </cell>
          <cell r="C2871" t="str">
            <v>UN</v>
          </cell>
          <cell r="D2871">
            <v>758.98</v>
          </cell>
          <cell r="E2871">
            <v>45.65</v>
          </cell>
          <cell r="F2871">
            <v>804.63</v>
          </cell>
          <cell r="G2871">
            <v>9</v>
          </cell>
        </row>
        <row r="2872">
          <cell r="A2872" t="str">
            <v>43.20.200</v>
          </cell>
          <cell r="B2872" t="str">
            <v>Controlador de temperatura digital</v>
          </cell>
          <cell r="C2872" t="str">
            <v>UN</v>
          </cell>
          <cell r="D2872">
            <v>336.23</v>
          </cell>
          <cell r="E2872">
            <v>22.83</v>
          </cell>
          <cell r="F2872">
            <v>359.06</v>
          </cell>
          <cell r="G2872">
            <v>9</v>
          </cell>
        </row>
        <row r="2873">
          <cell r="A2873" t="str">
            <v>43.20.210</v>
          </cell>
          <cell r="B2873" t="str">
            <v>Bomba de circulação para água quente</v>
          </cell>
          <cell r="C2873" t="str">
            <v>UN</v>
          </cell>
          <cell r="D2873">
            <v>588.28</v>
          </cell>
          <cell r="E2873">
            <v>22.83</v>
          </cell>
          <cell r="F2873">
            <v>611.11</v>
          </cell>
          <cell r="G2873">
            <v>9</v>
          </cell>
        </row>
        <row r="2874">
          <cell r="A2874" t="str">
            <v>43.20.250</v>
          </cell>
          <cell r="B2874" t="str">
            <v>Poço termométrico em alumínio, com haste de 30mm e rosca 1/2" npt</v>
          </cell>
          <cell r="C2874" t="str">
            <v>UN</v>
          </cell>
          <cell r="D2874">
            <v>64.25</v>
          </cell>
          <cell r="E2874">
            <v>9.1300000000000008</v>
          </cell>
          <cell r="F2874">
            <v>73.38</v>
          </cell>
          <cell r="G2874">
            <v>9</v>
          </cell>
        </row>
        <row r="2875">
          <cell r="A2875" t="str">
            <v>43.20.260</v>
          </cell>
          <cell r="B2875" t="str">
            <v>Termostato para aquecimento ou refrigeração com programação horária</v>
          </cell>
          <cell r="C2875" t="str">
            <v>UN</v>
          </cell>
          <cell r="D2875">
            <v>429.24</v>
          </cell>
          <cell r="E2875">
            <v>22.83</v>
          </cell>
          <cell r="F2875">
            <v>452.07</v>
          </cell>
          <cell r="G2875">
            <v>5</v>
          </cell>
        </row>
        <row r="2876">
          <cell r="A2876" t="str">
            <v>44</v>
          </cell>
          <cell r="B2876" t="str">
            <v>APARELHOS E METAIS HIDRAULICOS</v>
          </cell>
          <cell r="G2876">
            <v>9</v>
          </cell>
        </row>
        <row r="2877">
          <cell r="A2877" t="str">
            <v>44.01</v>
          </cell>
          <cell r="B2877" t="str">
            <v>Aparelhos e loucas</v>
          </cell>
          <cell r="G2877">
            <v>5</v>
          </cell>
        </row>
        <row r="2878">
          <cell r="A2878" t="str">
            <v>44.01.030</v>
          </cell>
          <cell r="B2878" t="str">
            <v>Bacia turca de louça - 6 litros</v>
          </cell>
          <cell r="C2878" t="str">
            <v>UN</v>
          </cell>
          <cell r="D2878">
            <v>734.97</v>
          </cell>
          <cell r="E2878">
            <v>54.94</v>
          </cell>
          <cell r="F2878">
            <v>789.91</v>
          </cell>
          <cell r="G2878">
            <v>9</v>
          </cell>
        </row>
        <row r="2879">
          <cell r="A2879" t="str">
            <v>44.01.040</v>
          </cell>
          <cell r="B2879" t="str">
            <v>Bacia sifonada com caixa de descarga acoplada e tampa - infantil</v>
          </cell>
          <cell r="C2879" t="str">
            <v>UN</v>
          </cell>
          <cell r="D2879">
            <v>1100.75</v>
          </cell>
          <cell r="E2879">
            <v>64.22</v>
          </cell>
          <cell r="F2879">
            <v>1164.97</v>
          </cell>
          <cell r="G2879">
            <v>9</v>
          </cell>
        </row>
        <row r="2880">
          <cell r="A2880" t="str">
            <v>44.01.050</v>
          </cell>
          <cell r="B2880" t="str">
            <v>Bacia sifonada de louça sem tampa - 6 litros</v>
          </cell>
          <cell r="C2880" t="str">
            <v>UN</v>
          </cell>
          <cell r="D2880">
            <v>237.27</v>
          </cell>
          <cell r="E2880">
            <v>54.94</v>
          </cell>
          <cell r="F2880">
            <v>292.20999999999998</v>
          </cell>
          <cell r="G2880">
            <v>9</v>
          </cell>
        </row>
        <row r="2881">
          <cell r="A2881" t="str">
            <v>44.01.070</v>
          </cell>
          <cell r="B2881" t="str">
            <v>Bacia sifonada de louça sem tampa com saída horizontal - 6 litros</v>
          </cell>
          <cell r="C2881" t="str">
            <v>UN</v>
          </cell>
          <cell r="D2881">
            <v>408.58</v>
          </cell>
          <cell r="E2881">
            <v>54.94</v>
          </cell>
          <cell r="F2881">
            <v>463.52</v>
          </cell>
          <cell r="G2881">
            <v>9</v>
          </cell>
        </row>
        <row r="2882">
          <cell r="A2882" t="str">
            <v>44.01.100</v>
          </cell>
          <cell r="B2882" t="str">
            <v>Lavatório de louça sem coluna</v>
          </cell>
          <cell r="C2882" t="str">
            <v>UN</v>
          </cell>
          <cell r="D2882">
            <v>91.64</v>
          </cell>
          <cell r="E2882">
            <v>64.22</v>
          </cell>
          <cell r="F2882">
            <v>155.86000000000001</v>
          </cell>
          <cell r="G2882">
            <v>9</v>
          </cell>
        </row>
        <row r="2883">
          <cell r="A2883" t="str">
            <v>44.01.110</v>
          </cell>
          <cell r="B2883" t="str">
            <v>Lavatório de louça com coluna</v>
          </cell>
          <cell r="C2883" t="str">
            <v>UN</v>
          </cell>
          <cell r="D2883">
            <v>227.4</v>
          </cell>
          <cell r="E2883">
            <v>64.22</v>
          </cell>
          <cell r="F2883">
            <v>291.62</v>
          </cell>
          <cell r="G2883">
            <v>9</v>
          </cell>
        </row>
        <row r="2884">
          <cell r="A2884" t="str">
            <v>44.01.160</v>
          </cell>
          <cell r="B2884" t="str">
            <v>Lavatório de louça pequeno com coluna suspensa - linha especial</v>
          </cell>
          <cell r="C2884" t="str">
            <v>UN</v>
          </cell>
          <cell r="D2884">
            <v>874.07</v>
          </cell>
          <cell r="E2884">
            <v>64.22</v>
          </cell>
          <cell r="F2884">
            <v>938.29</v>
          </cell>
          <cell r="G2884">
            <v>2</v>
          </cell>
        </row>
        <row r="2885">
          <cell r="A2885" t="str">
            <v>44.01.170</v>
          </cell>
          <cell r="B2885" t="str">
            <v>Lavatório em polipropileno</v>
          </cell>
          <cell r="C2885" t="str">
            <v>UN</v>
          </cell>
          <cell r="D2885">
            <v>45.23</v>
          </cell>
          <cell r="E2885">
            <v>22.83</v>
          </cell>
          <cell r="F2885">
            <v>68.06</v>
          </cell>
          <cell r="G2885">
            <v>5</v>
          </cell>
        </row>
        <row r="2886">
          <cell r="A2886" t="str">
            <v>44.01.200</v>
          </cell>
          <cell r="B2886" t="str">
            <v>Mictório de louça sifonado auto aspirante</v>
          </cell>
          <cell r="C2886" t="str">
            <v>UN</v>
          </cell>
          <cell r="D2886">
            <v>393.25</v>
          </cell>
          <cell r="E2886">
            <v>64.22</v>
          </cell>
          <cell r="F2886">
            <v>457.47</v>
          </cell>
          <cell r="G2886">
            <v>9</v>
          </cell>
        </row>
        <row r="2887">
          <cell r="A2887" t="str">
            <v>44.01.240</v>
          </cell>
          <cell r="B2887" t="str">
            <v>Lavatório em louça com coluna suspensa</v>
          </cell>
          <cell r="C2887" t="str">
            <v>UN</v>
          </cell>
          <cell r="D2887">
            <v>506.75</v>
          </cell>
          <cell r="E2887">
            <v>64.22</v>
          </cell>
          <cell r="F2887">
            <v>570.97</v>
          </cell>
          <cell r="G2887">
            <v>9</v>
          </cell>
        </row>
        <row r="2888">
          <cell r="A2888" t="str">
            <v>44.01.270</v>
          </cell>
          <cell r="B2888" t="str">
            <v>Cuba de louça de embutir oval</v>
          </cell>
          <cell r="C2888" t="str">
            <v>UN</v>
          </cell>
          <cell r="D2888">
            <v>108.51</v>
          </cell>
          <cell r="E2888">
            <v>22.83</v>
          </cell>
          <cell r="F2888">
            <v>131.34</v>
          </cell>
          <cell r="G2888">
            <v>9</v>
          </cell>
        </row>
        <row r="2889">
          <cell r="A2889" t="str">
            <v>44.01.310</v>
          </cell>
          <cell r="B2889" t="str">
            <v>Tanque de louça com coluna de 30 litros</v>
          </cell>
          <cell r="C2889" t="str">
            <v>UN</v>
          </cell>
          <cell r="D2889">
            <v>730.41</v>
          </cell>
          <cell r="E2889">
            <v>136.94999999999999</v>
          </cell>
          <cell r="F2889">
            <v>867.36</v>
          </cell>
          <cell r="G2889">
            <v>9</v>
          </cell>
        </row>
        <row r="2890">
          <cell r="A2890" t="str">
            <v>44.01.360</v>
          </cell>
          <cell r="B2890" t="str">
            <v>Tanque de louça com coluna de 18 a 20 litros</v>
          </cell>
          <cell r="C2890" t="str">
            <v>UN</v>
          </cell>
          <cell r="D2890">
            <v>548.42999999999995</v>
          </cell>
          <cell r="E2890">
            <v>136.94999999999999</v>
          </cell>
          <cell r="F2890">
            <v>685.38</v>
          </cell>
          <cell r="G2890">
            <v>9</v>
          </cell>
        </row>
        <row r="2891">
          <cell r="A2891" t="str">
            <v>44.01.370</v>
          </cell>
          <cell r="B2891" t="str">
            <v>Tanque em granito sintético, linha comercial - sem pertences</v>
          </cell>
          <cell r="C2891" t="str">
            <v>UN</v>
          </cell>
          <cell r="D2891">
            <v>186.53</v>
          </cell>
          <cell r="E2891">
            <v>45.65</v>
          </cell>
          <cell r="F2891">
            <v>232.18</v>
          </cell>
          <cell r="G2891">
            <v>9</v>
          </cell>
        </row>
        <row r="2892">
          <cell r="A2892" t="str">
            <v>44.01.610</v>
          </cell>
          <cell r="B2892" t="str">
            <v>Lavatório de louça para canto, sem coluna - sem pertences</v>
          </cell>
          <cell r="C2892" t="str">
            <v>UN</v>
          </cell>
          <cell r="D2892">
            <v>213.58</v>
          </cell>
          <cell r="E2892">
            <v>22.83</v>
          </cell>
          <cell r="F2892">
            <v>236.41</v>
          </cell>
          <cell r="G2892">
            <v>9</v>
          </cell>
        </row>
        <row r="2893">
          <cell r="A2893" t="str">
            <v>44.01.680</v>
          </cell>
          <cell r="B2893" t="str">
            <v>Caixa de descarga em plástico, de sobrepor, capacidade 9 litros com engate flexível</v>
          </cell>
          <cell r="C2893" t="str">
            <v>UN</v>
          </cell>
          <cell r="D2893">
            <v>85.57</v>
          </cell>
          <cell r="E2893">
            <v>15.07</v>
          </cell>
          <cell r="F2893">
            <v>100.64</v>
          </cell>
          <cell r="G2893">
            <v>9</v>
          </cell>
        </row>
        <row r="2894">
          <cell r="A2894" t="str">
            <v>44.01.690</v>
          </cell>
          <cell r="B2894" t="str">
            <v>Tanque de louça sem coluna de 30 litros</v>
          </cell>
          <cell r="C2894" t="str">
            <v>UN</v>
          </cell>
          <cell r="D2894">
            <v>563.03</v>
          </cell>
          <cell r="E2894">
            <v>136.94999999999999</v>
          </cell>
          <cell r="F2894">
            <v>699.98</v>
          </cell>
          <cell r="G2894">
            <v>9</v>
          </cell>
        </row>
        <row r="2895">
          <cell r="A2895" t="str">
            <v>44.01.800</v>
          </cell>
          <cell r="B2895" t="str">
            <v>Bacia sifonada com caixa de descarga acoplada sem tampa - 6 litros</v>
          </cell>
          <cell r="C2895" t="str">
            <v>CJ</v>
          </cell>
          <cell r="D2895">
            <v>761.64</v>
          </cell>
          <cell r="E2895">
            <v>54.94</v>
          </cell>
          <cell r="F2895">
            <v>816.58</v>
          </cell>
          <cell r="G2895">
            <v>9</v>
          </cell>
        </row>
        <row r="2896">
          <cell r="A2896" t="str">
            <v>44.01.850</v>
          </cell>
          <cell r="B2896" t="str">
            <v>Cuba de louça de embutir redonda</v>
          </cell>
          <cell r="C2896" t="str">
            <v>UN</v>
          </cell>
          <cell r="D2896">
            <v>102.28</v>
          </cell>
          <cell r="E2896">
            <v>22.83</v>
          </cell>
          <cell r="F2896">
            <v>125.11</v>
          </cell>
          <cell r="G2896">
            <v>9</v>
          </cell>
        </row>
        <row r="2897">
          <cell r="A2897" t="str">
            <v>44.02</v>
          </cell>
          <cell r="B2897" t="str">
            <v>Bancadas e tampos</v>
          </cell>
          <cell r="G2897">
            <v>9</v>
          </cell>
        </row>
        <row r="2898">
          <cell r="A2898" t="str">
            <v>44.02.062</v>
          </cell>
          <cell r="B2898" t="str">
            <v>Tampo/bancada em granito, com frontão, espessura de 2 cm, acabamento polido</v>
          </cell>
          <cell r="C2898" t="str">
            <v>M2</v>
          </cell>
          <cell r="D2898">
            <v>839.94</v>
          </cell>
          <cell r="E2898">
            <v>75.45</v>
          </cell>
          <cell r="F2898">
            <v>915.39</v>
          </cell>
          <cell r="G2898">
            <v>9</v>
          </cell>
        </row>
        <row r="2899">
          <cell r="A2899" t="str">
            <v>44.02.100</v>
          </cell>
          <cell r="B2899" t="str">
            <v>Tampo/bancada em mármore nacional espessura de 3 cm</v>
          </cell>
          <cell r="C2899" t="str">
            <v>M2</v>
          </cell>
          <cell r="D2899">
            <v>1640.44</v>
          </cell>
          <cell r="F2899">
            <v>1640.44</v>
          </cell>
          <cell r="G2899">
            <v>9</v>
          </cell>
        </row>
        <row r="2900">
          <cell r="A2900" t="str">
            <v>44.02.200</v>
          </cell>
          <cell r="B2900" t="str">
            <v>Tampo/bancada em concreto armado, revestido em aço inoxidável fosco polido</v>
          </cell>
          <cell r="C2900" t="str">
            <v>M2</v>
          </cell>
          <cell r="D2900">
            <v>1158.27</v>
          </cell>
          <cell r="E2900">
            <v>166.83</v>
          </cell>
          <cell r="F2900">
            <v>1325.1</v>
          </cell>
          <cell r="G2900">
            <v>9</v>
          </cell>
        </row>
        <row r="2901">
          <cell r="A2901" t="str">
            <v>44.02.300</v>
          </cell>
          <cell r="B2901" t="str">
            <v>Superfície sólido mineral para bancadas, saias, frontões e/ou cubas</v>
          </cell>
          <cell r="C2901" t="str">
            <v>M2</v>
          </cell>
          <cell r="D2901">
            <v>2932.68</v>
          </cell>
          <cell r="F2901">
            <v>2932.68</v>
          </cell>
          <cell r="G2901">
            <v>9</v>
          </cell>
        </row>
        <row r="2902">
          <cell r="A2902" t="str">
            <v>44.03</v>
          </cell>
          <cell r="B2902" t="str">
            <v>Acessorios e metais</v>
          </cell>
          <cell r="G2902">
            <v>9</v>
          </cell>
        </row>
        <row r="2903">
          <cell r="A2903" t="str">
            <v>44.03.010</v>
          </cell>
          <cell r="B2903" t="str">
            <v>Dispenser toalheiro em ABS e policarbonato para bobina de 20 cm x 200 m, com alavanca</v>
          </cell>
          <cell r="C2903" t="str">
            <v>UN</v>
          </cell>
          <cell r="D2903">
            <v>234.71</v>
          </cell>
          <cell r="E2903">
            <v>5.65</v>
          </cell>
          <cell r="F2903">
            <v>240.36</v>
          </cell>
          <cell r="G2903">
            <v>9</v>
          </cell>
        </row>
        <row r="2904">
          <cell r="A2904" t="str">
            <v>44.03.020</v>
          </cell>
          <cell r="B2904" t="str">
            <v>Meia saboneteira de louça de embutir</v>
          </cell>
          <cell r="C2904" t="str">
            <v>UN</v>
          </cell>
          <cell r="D2904">
            <v>48.77</v>
          </cell>
          <cell r="E2904">
            <v>13.59</v>
          </cell>
          <cell r="F2904">
            <v>62.36</v>
          </cell>
          <cell r="G2904">
            <v>9</v>
          </cell>
        </row>
        <row r="2905">
          <cell r="A2905" t="str">
            <v>44.03.030</v>
          </cell>
          <cell r="B2905" t="str">
            <v>Dispenser toalheiro metálico esmaltado para bobina de 25cm x 50m, sem alavanca</v>
          </cell>
          <cell r="C2905" t="str">
            <v>UN</v>
          </cell>
          <cell r="D2905">
            <v>91.22</v>
          </cell>
          <cell r="E2905">
            <v>5.65</v>
          </cell>
          <cell r="F2905">
            <v>96.87</v>
          </cell>
          <cell r="G2905">
            <v>5</v>
          </cell>
        </row>
        <row r="2906">
          <cell r="A2906" t="str">
            <v>44.03.040</v>
          </cell>
          <cell r="B2906" t="str">
            <v>Saboneteira de louça de embutir</v>
          </cell>
          <cell r="C2906" t="str">
            <v>UN</v>
          </cell>
          <cell r="D2906">
            <v>56.27</v>
          </cell>
          <cell r="E2906">
            <v>13.59</v>
          </cell>
          <cell r="F2906">
            <v>69.86</v>
          </cell>
          <cell r="G2906">
            <v>9</v>
          </cell>
        </row>
        <row r="2907">
          <cell r="A2907" t="str">
            <v>44.03.050</v>
          </cell>
          <cell r="B2907" t="str">
            <v>Dispenser papel higiênico em ABS para rolão 300 / 600 m, com visor</v>
          </cell>
          <cell r="C2907" t="str">
            <v>UN</v>
          </cell>
          <cell r="D2907">
            <v>70.239999999999995</v>
          </cell>
          <cell r="E2907">
            <v>5.65</v>
          </cell>
          <cell r="F2907">
            <v>75.89</v>
          </cell>
          <cell r="G2907">
            <v>9</v>
          </cell>
        </row>
        <row r="2908">
          <cell r="A2908" t="str">
            <v>44.03.080</v>
          </cell>
          <cell r="B2908" t="str">
            <v>Porta-papel de louça de embutir</v>
          </cell>
          <cell r="C2908" t="str">
            <v>UN</v>
          </cell>
          <cell r="D2908">
            <v>61.32</v>
          </cell>
          <cell r="E2908">
            <v>13.59</v>
          </cell>
          <cell r="F2908">
            <v>74.91</v>
          </cell>
          <cell r="G2908">
            <v>9</v>
          </cell>
        </row>
        <row r="2909">
          <cell r="A2909" t="str">
            <v>44.03.090</v>
          </cell>
          <cell r="B2909" t="str">
            <v>Cabide cromado para banheiro</v>
          </cell>
          <cell r="C2909" t="str">
            <v>UN</v>
          </cell>
          <cell r="D2909">
            <v>23.69</v>
          </cell>
          <cell r="E2909">
            <v>5.65</v>
          </cell>
          <cell r="F2909">
            <v>29.34</v>
          </cell>
          <cell r="G2909">
            <v>9</v>
          </cell>
        </row>
        <row r="2910">
          <cell r="A2910" t="str">
            <v>44.03.130</v>
          </cell>
          <cell r="B2910" t="str">
            <v>Saboneteira tipo dispenser, para refil de 800 ml</v>
          </cell>
          <cell r="C2910" t="str">
            <v>UN</v>
          </cell>
          <cell r="D2910">
            <v>59.21</v>
          </cell>
          <cell r="E2910">
            <v>5.65</v>
          </cell>
          <cell r="F2910">
            <v>64.86</v>
          </cell>
          <cell r="G2910">
            <v>5</v>
          </cell>
        </row>
        <row r="2911">
          <cell r="A2911" t="str">
            <v>44.03.180</v>
          </cell>
          <cell r="B2911" t="str">
            <v>Dispenser toalheiro em ABS, para folhas</v>
          </cell>
          <cell r="C2911" t="str">
            <v>UN</v>
          </cell>
          <cell r="D2911">
            <v>69.959999999999994</v>
          </cell>
          <cell r="E2911">
            <v>5.65</v>
          </cell>
          <cell r="F2911">
            <v>75.61</v>
          </cell>
          <cell r="G2911">
            <v>9</v>
          </cell>
        </row>
        <row r="2912">
          <cell r="A2912" t="str">
            <v>44.03.210</v>
          </cell>
          <cell r="B2912" t="str">
            <v>Ducha cromada simples</v>
          </cell>
          <cell r="C2912" t="str">
            <v>UN</v>
          </cell>
          <cell r="D2912">
            <v>63.24</v>
          </cell>
          <cell r="E2912">
            <v>22.83</v>
          </cell>
          <cell r="F2912">
            <v>86.07</v>
          </cell>
          <cell r="G2912">
            <v>9</v>
          </cell>
        </row>
        <row r="2913">
          <cell r="A2913" t="str">
            <v>44.03.260</v>
          </cell>
          <cell r="B2913" t="str">
            <v>Armário de plástico de embutir, para lavatório</v>
          </cell>
          <cell r="C2913" t="str">
            <v>UN</v>
          </cell>
          <cell r="D2913">
            <v>94.84</v>
          </cell>
          <cell r="E2913">
            <v>41.18</v>
          </cell>
          <cell r="F2913">
            <v>136.02000000000001</v>
          </cell>
          <cell r="G2913">
            <v>9</v>
          </cell>
        </row>
        <row r="2914">
          <cell r="A2914" t="str">
            <v>44.03.300</v>
          </cell>
          <cell r="B2914" t="str">
            <v>Torneira clínica com volante tipo alavanca</v>
          </cell>
          <cell r="C2914" t="str">
            <v>UN</v>
          </cell>
          <cell r="D2914">
            <v>320.13</v>
          </cell>
          <cell r="E2914">
            <v>17.41</v>
          </cell>
          <cell r="F2914">
            <v>337.54</v>
          </cell>
          <cell r="G2914">
            <v>9</v>
          </cell>
        </row>
        <row r="2915">
          <cell r="A2915" t="str">
            <v>44.03.315</v>
          </cell>
          <cell r="B2915" t="str">
            <v>Torneira de mesa com bica móvel e alavanca</v>
          </cell>
          <cell r="C2915" t="str">
            <v>UN</v>
          </cell>
          <cell r="D2915">
            <v>91.5</v>
          </cell>
          <cell r="E2915">
            <v>17.41</v>
          </cell>
          <cell r="F2915">
            <v>108.91</v>
          </cell>
          <cell r="G2915">
            <v>9</v>
          </cell>
        </row>
        <row r="2916">
          <cell r="A2916" t="str">
            <v>44.03.316</v>
          </cell>
          <cell r="B2916" t="str">
            <v>Torneira misturador clínica de mesa com arejador articulado, acionamento cotovelo</v>
          </cell>
          <cell r="C2916" t="str">
            <v>UN</v>
          </cell>
          <cell r="D2916">
            <v>296.38</v>
          </cell>
          <cell r="E2916">
            <v>63.91</v>
          </cell>
          <cell r="F2916">
            <v>360.29</v>
          </cell>
          <cell r="G2916">
            <v>9</v>
          </cell>
        </row>
        <row r="2917">
          <cell r="A2917" t="str">
            <v>44.03.360</v>
          </cell>
          <cell r="B2917" t="str">
            <v>Ducha higiênica cromada</v>
          </cell>
          <cell r="C2917" t="str">
            <v>UN</v>
          </cell>
          <cell r="D2917">
            <v>600.24</v>
          </cell>
          <cell r="E2917">
            <v>22.83</v>
          </cell>
          <cell r="F2917">
            <v>623.07000000000005</v>
          </cell>
          <cell r="G2917">
            <v>9</v>
          </cell>
        </row>
        <row r="2918">
          <cell r="A2918" t="str">
            <v>44.03.370</v>
          </cell>
          <cell r="B2918" t="str">
            <v>Torneira curta com rosca para uso geral, em latão fundido sem acabamento, DN= 1/2´</v>
          </cell>
          <cell r="C2918" t="str">
            <v>UN</v>
          </cell>
          <cell r="D2918">
            <v>33.76</v>
          </cell>
          <cell r="E2918">
            <v>16.059999999999999</v>
          </cell>
          <cell r="F2918">
            <v>49.82</v>
          </cell>
          <cell r="G2918">
            <v>9</v>
          </cell>
        </row>
        <row r="2919">
          <cell r="A2919" t="str">
            <v>44.03.380</v>
          </cell>
          <cell r="B2919" t="str">
            <v>Torneira curta com rosca para uso geral, em latão fundido sem acabamento, DN= 3/4´</v>
          </cell>
          <cell r="C2919" t="str">
            <v>UN</v>
          </cell>
          <cell r="D2919">
            <v>33.94</v>
          </cell>
          <cell r="E2919">
            <v>16.059999999999999</v>
          </cell>
          <cell r="F2919">
            <v>50</v>
          </cell>
          <cell r="G2919">
            <v>9</v>
          </cell>
        </row>
        <row r="2920">
          <cell r="A2920" t="str">
            <v>44.03.400</v>
          </cell>
          <cell r="B2920" t="str">
            <v>Torneira curta com rosca para uso geral, em latão fundido cromado, DN= 3/4´</v>
          </cell>
          <cell r="C2920" t="str">
            <v>UN</v>
          </cell>
          <cell r="D2920">
            <v>39.46</v>
          </cell>
          <cell r="E2920">
            <v>16.059999999999999</v>
          </cell>
          <cell r="F2920">
            <v>55.52</v>
          </cell>
          <cell r="G2920">
            <v>9</v>
          </cell>
        </row>
        <row r="2921">
          <cell r="A2921" t="str">
            <v>44.03.420</v>
          </cell>
          <cell r="B2921" t="str">
            <v>Torneira curta sem rosca para uso geral, em latão fundido sem acabamento, DN= 3/4´</v>
          </cell>
          <cell r="C2921" t="str">
            <v>UN</v>
          </cell>
          <cell r="D2921">
            <v>27.18</v>
          </cell>
          <cell r="E2921">
            <v>16.059999999999999</v>
          </cell>
          <cell r="F2921">
            <v>43.24</v>
          </cell>
          <cell r="G2921">
            <v>9</v>
          </cell>
        </row>
        <row r="2922">
          <cell r="A2922" t="str">
            <v>44.03.430</v>
          </cell>
          <cell r="B2922" t="str">
            <v>Torneira curta sem rosca para uso geral, em latão fundido cromado, DN= 1/2"</v>
          </cell>
          <cell r="C2922" t="str">
            <v>UN</v>
          </cell>
          <cell r="D2922">
            <v>30.41</v>
          </cell>
          <cell r="E2922">
            <v>16.059999999999999</v>
          </cell>
          <cell r="F2922">
            <v>46.47</v>
          </cell>
          <cell r="G2922">
            <v>9</v>
          </cell>
        </row>
        <row r="2923">
          <cell r="A2923" t="str">
            <v>44.03.440</v>
          </cell>
          <cell r="B2923" t="str">
            <v>Torneira curta sem rosca para uso geral, em latão fundido cromado, DN= 3/4"</v>
          </cell>
          <cell r="C2923" t="str">
            <v>UN</v>
          </cell>
          <cell r="D2923">
            <v>32.24</v>
          </cell>
          <cell r="E2923">
            <v>16.059999999999999</v>
          </cell>
          <cell r="F2923">
            <v>48.3</v>
          </cell>
          <cell r="G2923">
            <v>9</v>
          </cell>
        </row>
        <row r="2924">
          <cell r="A2924" t="str">
            <v>44.03.450</v>
          </cell>
          <cell r="B2924" t="str">
            <v>Torneira longa sem rosca para uso geral, em latão fundido cromado</v>
          </cell>
          <cell r="C2924" t="str">
            <v>UN</v>
          </cell>
          <cell r="D2924">
            <v>52.47</v>
          </cell>
          <cell r="E2924">
            <v>16.059999999999999</v>
          </cell>
          <cell r="F2924">
            <v>68.53</v>
          </cell>
          <cell r="G2924">
            <v>9</v>
          </cell>
        </row>
        <row r="2925">
          <cell r="A2925" t="str">
            <v>44.03.470</v>
          </cell>
          <cell r="B2925" t="str">
            <v>Torneira de parede para pia com bica móvel e arejador, em latão fundido cromado</v>
          </cell>
          <cell r="C2925" t="str">
            <v>UN</v>
          </cell>
          <cell r="D2925">
            <v>55.42</v>
          </cell>
          <cell r="E2925">
            <v>16.059999999999999</v>
          </cell>
          <cell r="F2925">
            <v>71.48</v>
          </cell>
          <cell r="G2925">
            <v>9</v>
          </cell>
        </row>
        <row r="2926">
          <cell r="A2926" t="str">
            <v>44.03.500</v>
          </cell>
          <cell r="B2926" t="str">
            <v>Aparelho misturador de parede, para pia, com bica móvel, acabamento cromado</v>
          </cell>
          <cell r="C2926" t="str">
            <v>UN</v>
          </cell>
          <cell r="D2926">
            <v>356.96</v>
          </cell>
          <cell r="E2926">
            <v>63.91</v>
          </cell>
          <cell r="F2926">
            <v>420.87</v>
          </cell>
          <cell r="G2926">
            <v>9</v>
          </cell>
        </row>
        <row r="2927">
          <cell r="A2927" t="str">
            <v>44.03.510</v>
          </cell>
          <cell r="B2927" t="str">
            <v>Torneira de parede antivandalismo, DN= 3/4´</v>
          </cell>
          <cell r="C2927" t="str">
            <v>UN</v>
          </cell>
          <cell r="D2927">
            <v>496.08</v>
          </cell>
          <cell r="E2927">
            <v>36.6</v>
          </cell>
          <cell r="F2927">
            <v>532.67999999999995</v>
          </cell>
          <cell r="G2927">
            <v>9</v>
          </cell>
        </row>
        <row r="2928">
          <cell r="A2928" t="str">
            <v>44.03.590</v>
          </cell>
          <cell r="B2928" t="str">
            <v>Torneira de mesa para pia com bica móvel e arejador em latão fundido cromado</v>
          </cell>
          <cell r="C2928" t="str">
            <v>UN</v>
          </cell>
          <cell r="D2928">
            <v>165.86</v>
          </cell>
          <cell r="E2928">
            <v>17.41</v>
          </cell>
          <cell r="F2928">
            <v>183.27</v>
          </cell>
          <cell r="G2928">
            <v>9</v>
          </cell>
        </row>
        <row r="2929">
          <cell r="A2929" t="str">
            <v>44.03.630</v>
          </cell>
          <cell r="B2929" t="str">
            <v>Torneira de acionamento restrito em latão cromado, DN= 1/2´ com adaptador para 3/4´</v>
          </cell>
          <cell r="C2929" t="str">
            <v>UN</v>
          </cell>
          <cell r="D2929">
            <v>74.040000000000006</v>
          </cell>
          <cell r="E2929">
            <v>16.059999999999999</v>
          </cell>
          <cell r="F2929">
            <v>90.1</v>
          </cell>
          <cell r="G2929">
            <v>9</v>
          </cell>
        </row>
        <row r="2930">
          <cell r="A2930" t="str">
            <v>44.03.640</v>
          </cell>
          <cell r="B2930" t="str">
            <v>Torneira de parede acionamento hidromecânico, em latão cromado, DN= 1/2´ ou 3/4´</v>
          </cell>
          <cell r="C2930" t="str">
            <v>UN</v>
          </cell>
          <cell r="D2930">
            <v>520.48</v>
          </cell>
          <cell r="E2930">
            <v>16.059999999999999</v>
          </cell>
          <cell r="F2930">
            <v>536.54</v>
          </cell>
          <cell r="G2930">
            <v>9</v>
          </cell>
        </row>
        <row r="2931">
          <cell r="A2931" t="str">
            <v>44.03.645</v>
          </cell>
          <cell r="B2931" t="str">
            <v>Torneira de mesa automática, acionamento hidromecânico, em latão cromado, DN= 1/2´ou 3/4´</v>
          </cell>
          <cell r="C2931" t="str">
            <v>UN</v>
          </cell>
          <cell r="D2931">
            <v>145.94</v>
          </cell>
          <cell r="E2931">
            <v>17.41</v>
          </cell>
          <cell r="F2931">
            <v>163.35</v>
          </cell>
          <cell r="G2931">
            <v>9</v>
          </cell>
        </row>
        <row r="2932">
          <cell r="A2932" t="str">
            <v>44.03.670</v>
          </cell>
          <cell r="B2932" t="str">
            <v>Caixa de descarga de embutir, acionamento frontal, completa</v>
          </cell>
          <cell r="C2932" t="str">
            <v>CJ</v>
          </cell>
          <cell r="D2932">
            <v>936.3</v>
          </cell>
          <cell r="E2932">
            <v>64.010000000000005</v>
          </cell>
          <cell r="F2932">
            <v>1000.31</v>
          </cell>
          <cell r="G2932">
            <v>9</v>
          </cell>
        </row>
        <row r="2933">
          <cell r="A2933" t="str">
            <v>44.03.690</v>
          </cell>
          <cell r="B2933" t="str">
            <v>Torneira de parede em ABS, DN 1/2´ ou 3/4´, 10cm</v>
          </cell>
          <cell r="C2933" t="str">
            <v>UN</v>
          </cell>
          <cell r="D2933">
            <v>2.63</v>
          </cell>
          <cell r="E2933">
            <v>16.059999999999999</v>
          </cell>
          <cell r="F2933">
            <v>18.690000000000001</v>
          </cell>
          <cell r="G2933">
            <v>9</v>
          </cell>
        </row>
        <row r="2934">
          <cell r="A2934" t="str">
            <v>44.03.700</v>
          </cell>
          <cell r="B2934" t="str">
            <v>Torneira de parede em ABS, DN 1/2´ ou 3/4´, 15cm</v>
          </cell>
          <cell r="C2934" t="str">
            <v>UN</v>
          </cell>
          <cell r="D2934">
            <v>4.17</v>
          </cell>
          <cell r="E2934">
            <v>16.059999999999999</v>
          </cell>
          <cell r="F2934">
            <v>20.23</v>
          </cell>
          <cell r="G2934">
            <v>9</v>
          </cell>
        </row>
        <row r="2935">
          <cell r="A2935" t="str">
            <v>44.03.720</v>
          </cell>
          <cell r="B2935" t="str">
            <v>Torneira de mesa para lavatório, acionamento hidromecânico com alavanca, registro integrado regulador de vazão, em latão cromado, DN= 1/2´</v>
          </cell>
          <cell r="C2935" t="str">
            <v>UN</v>
          </cell>
          <cell r="D2935">
            <v>632.63</v>
          </cell>
          <cell r="E2935">
            <v>17.41</v>
          </cell>
          <cell r="F2935">
            <v>650.04</v>
          </cell>
          <cell r="G2935">
            <v>9</v>
          </cell>
        </row>
        <row r="2936">
          <cell r="A2936" t="str">
            <v>44.03.810</v>
          </cell>
          <cell r="B2936" t="str">
            <v>Aparelho misturador de mesa para pia com bica móvel, acabamento cromado</v>
          </cell>
          <cell r="C2936" t="str">
            <v>UN</v>
          </cell>
          <cell r="D2936">
            <v>961.14</v>
          </cell>
          <cell r="E2936">
            <v>63.91</v>
          </cell>
          <cell r="F2936">
            <v>1025.05</v>
          </cell>
          <cell r="G2936">
            <v>9</v>
          </cell>
        </row>
        <row r="2937">
          <cell r="A2937" t="str">
            <v>44.03.825</v>
          </cell>
          <cell r="B2937" t="str">
            <v>Misturador termostato para chuveiro ou ducha, acabamento cromado</v>
          </cell>
          <cell r="C2937" t="str">
            <v>UN</v>
          </cell>
          <cell r="D2937">
            <v>3007.46</v>
          </cell>
          <cell r="E2937">
            <v>63.91</v>
          </cell>
          <cell r="F2937">
            <v>3071.37</v>
          </cell>
          <cell r="G2937">
            <v>9</v>
          </cell>
        </row>
        <row r="2938">
          <cell r="A2938" t="str">
            <v>44.03.900</v>
          </cell>
          <cell r="B2938" t="str">
            <v>Secador de mãos em ABS</v>
          </cell>
          <cell r="C2938" t="str">
            <v>UN</v>
          </cell>
          <cell r="D2938">
            <v>1152.83</v>
          </cell>
          <cell r="E2938">
            <v>5.65</v>
          </cell>
          <cell r="F2938">
            <v>1158.48</v>
          </cell>
          <cell r="G2938">
            <v>9</v>
          </cell>
        </row>
        <row r="2939">
          <cell r="A2939" t="str">
            <v>44.03.920</v>
          </cell>
          <cell r="B2939" t="str">
            <v>Ducha higiênica com registro</v>
          </cell>
          <cell r="C2939" t="str">
            <v>UN</v>
          </cell>
          <cell r="D2939">
            <v>218.07</v>
          </cell>
          <cell r="E2939">
            <v>22.83</v>
          </cell>
          <cell r="F2939">
            <v>240.9</v>
          </cell>
          <cell r="G2939">
            <v>9</v>
          </cell>
        </row>
        <row r="2940">
          <cell r="A2940" t="str">
            <v>44.03.931</v>
          </cell>
          <cell r="B2940" t="str">
            <v>Desviador para duchas e chuveiros</v>
          </cell>
          <cell r="C2940" t="str">
            <v>UN</v>
          </cell>
          <cell r="D2940">
            <v>41.22</v>
          </cell>
          <cell r="E2940">
            <v>27.08</v>
          </cell>
          <cell r="F2940">
            <v>68.3</v>
          </cell>
          <cell r="G2940">
            <v>9</v>
          </cell>
        </row>
        <row r="2941">
          <cell r="A2941" t="str">
            <v>44.03.940</v>
          </cell>
          <cell r="B2941" t="str">
            <v>Válvula dupla para bancada de laboratório, uso em GLP, com bico para mangueira - diâmetro de 1/4´ a 1/2´</v>
          </cell>
          <cell r="C2941" t="str">
            <v>UN</v>
          </cell>
          <cell r="D2941">
            <v>285.3</v>
          </cell>
          <cell r="E2941">
            <v>22.83</v>
          </cell>
          <cell r="F2941">
            <v>308.13</v>
          </cell>
          <cell r="G2941">
            <v>9</v>
          </cell>
        </row>
        <row r="2942">
          <cell r="A2942" t="str">
            <v>44.03.950</v>
          </cell>
          <cell r="B2942" t="str">
            <v>Válvula para cuba de laboratório, com nuca giratória e bico escalonado para mangueira</v>
          </cell>
          <cell r="C2942" t="str">
            <v>UN</v>
          </cell>
          <cell r="D2942">
            <v>448.78</v>
          </cell>
          <cell r="E2942">
            <v>22.83</v>
          </cell>
          <cell r="F2942">
            <v>471.61</v>
          </cell>
          <cell r="G2942">
            <v>9</v>
          </cell>
        </row>
        <row r="2943">
          <cell r="A2943" t="str">
            <v>44.04</v>
          </cell>
          <cell r="B2943" t="str">
            <v>Prateleiras</v>
          </cell>
          <cell r="G2943">
            <v>9</v>
          </cell>
        </row>
        <row r="2944">
          <cell r="A2944" t="str">
            <v>44.04.030</v>
          </cell>
          <cell r="B2944" t="str">
            <v>Prateleira em granito com espessura de 2 cm</v>
          </cell>
          <cell r="C2944" t="str">
            <v>M2</v>
          </cell>
          <cell r="D2944">
            <v>517.71</v>
          </cell>
          <cell r="E2944">
            <v>26.77</v>
          </cell>
          <cell r="F2944">
            <v>544.48</v>
          </cell>
          <cell r="G2944">
            <v>9</v>
          </cell>
        </row>
        <row r="2945">
          <cell r="A2945" t="str">
            <v>44.04.040</v>
          </cell>
          <cell r="B2945" t="str">
            <v>Prateleira em granilite</v>
          </cell>
          <cell r="C2945" t="str">
            <v>M2</v>
          </cell>
          <cell r="D2945">
            <v>275</v>
          </cell>
          <cell r="E2945">
            <v>82.36</v>
          </cell>
          <cell r="F2945">
            <v>357.36</v>
          </cell>
          <cell r="G2945">
            <v>9</v>
          </cell>
        </row>
        <row r="2946">
          <cell r="A2946" t="str">
            <v>44.04.050</v>
          </cell>
          <cell r="B2946" t="str">
            <v>Prateleira em granito com espessura de 3 cm</v>
          </cell>
          <cell r="C2946" t="str">
            <v>M2</v>
          </cell>
          <cell r="D2946">
            <v>804.86</v>
          </cell>
          <cell r="E2946">
            <v>26.77</v>
          </cell>
          <cell r="F2946">
            <v>831.63</v>
          </cell>
          <cell r="G2946">
            <v>9</v>
          </cell>
        </row>
        <row r="2947">
          <cell r="A2947" t="str">
            <v>44.06</v>
          </cell>
          <cell r="B2947" t="str">
            <v>Aparelhos de aco inoxidavel</v>
          </cell>
          <cell r="G2947">
            <v>9</v>
          </cell>
        </row>
        <row r="2948">
          <cell r="A2948" t="str">
            <v>44.06.010</v>
          </cell>
          <cell r="B2948" t="str">
            <v>Lavatório coletivo em aço inoxidável</v>
          </cell>
          <cell r="C2948" t="str">
            <v>M</v>
          </cell>
          <cell r="D2948">
            <v>1538.32</v>
          </cell>
          <cell r="E2948">
            <v>64.22</v>
          </cell>
          <cell r="F2948">
            <v>1602.54</v>
          </cell>
          <cell r="G2948">
            <v>9</v>
          </cell>
        </row>
        <row r="2949">
          <cell r="A2949" t="str">
            <v>44.06.100</v>
          </cell>
          <cell r="B2949" t="str">
            <v>Mictório coletivo em aço inoxidável</v>
          </cell>
          <cell r="C2949" t="str">
            <v>M</v>
          </cell>
          <cell r="D2949">
            <v>801.92</v>
          </cell>
          <cell r="E2949">
            <v>64.22</v>
          </cell>
          <cell r="F2949">
            <v>866.14</v>
          </cell>
          <cell r="G2949">
            <v>9</v>
          </cell>
        </row>
        <row r="2950">
          <cell r="A2950" t="str">
            <v>44.06.200</v>
          </cell>
          <cell r="B2950" t="str">
            <v>Tanque em aço inoxidável</v>
          </cell>
          <cell r="C2950" t="str">
            <v>UN</v>
          </cell>
          <cell r="D2950">
            <v>1129.08</v>
          </cell>
          <cell r="E2950">
            <v>136.94999999999999</v>
          </cell>
          <cell r="F2950">
            <v>1266.03</v>
          </cell>
          <cell r="G2950">
            <v>9</v>
          </cell>
        </row>
        <row r="2951">
          <cell r="A2951" t="str">
            <v>44.06.250</v>
          </cell>
          <cell r="B2951" t="str">
            <v>Cuba em aço inoxidável simples de 300 x 140mm</v>
          </cell>
          <cell r="C2951" t="str">
            <v>UN</v>
          </cell>
          <cell r="D2951">
            <v>226.77</v>
          </cell>
          <cell r="E2951">
            <v>22.83</v>
          </cell>
          <cell r="F2951">
            <v>249.6</v>
          </cell>
          <cell r="G2951">
            <v>5</v>
          </cell>
        </row>
        <row r="2952">
          <cell r="A2952" t="str">
            <v>44.06.300</v>
          </cell>
          <cell r="B2952" t="str">
            <v>Cuba em aço inoxidável simples de 400x340x140mm</v>
          </cell>
          <cell r="C2952" t="str">
            <v>UN</v>
          </cell>
          <cell r="D2952">
            <v>235.82</v>
          </cell>
          <cell r="E2952">
            <v>22.83</v>
          </cell>
          <cell r="F2952">
            <v>258.64999999999998</v>
          </cell>
          <cell r="G2952">
            <v>9</v>
          </cell>
        </row>
        <row r="2953">
          <cell r="A2953" t="str">
            <v>44.06.310</v>
          </cell>
          <cell r="B2953" t="str">
            <v>Cuba em aço inoxidável simples de 465x300x140mm</v>
          </cell>
          <cell r="C2953" t="str">
            <v>UN</v>
          </cell>
          <cell r="D2953">
            <v>250.56</v>
          </cell>
          <cell r="E2953">
            <v>22.83</v>
          </cell>
          <cell r="F2953">
            <v>273.39</v>
          </cell>
          <cell r="G2953">
            <v>9</v>
          </cell>
        </row>
        <row r="2954">
          <cell r="A2954" t="str">
            <v>44.06.320</v>
          </cell>
          <cell r="B2954" t="str">
            <v>Cuba em aço inoxidável simples de 560x330x140mm</v>
          </cell>
          <cell r="C2954" t="str">
            <v>UN</v>
          </cell>
          <cell r="D2954">
            <v>333.06</v>
          </cell>
          <cell r="E2954">
            <v>22.83</v>
          </cell>
          <cell r="F2954">
            <v>355.89</v>
          </cell>
          <cell r="G2954">
            <v>9</v>
          </cell>
        </row>
        <row r="2955">
          <cell r="A2955" t="str">
            <v>44.06.330</v>
          </cell>
          <cell r="B2955" t="str">
            <v>Cuba em aço inoxidável simples de 500x400x400mm</v>
          </cell>
          <cell r="C2955" t="str">
            <v>UN</v>
          </cell>
          <cell r="D2955">
            <v>794.91</v>
          </cell>
          <cell r="E2955">
            <v>22.83</v>
          </cell>
          <cell r="F2955">
            <v>817.74</v>
          </cell>
          <cell r="G2955">
            <v>5</v>
          </cell>
        </row>
        <row r="2956">
          <cell r="A2956" t="str">
            <v>44.06.360</v>
          </cell>
          <cell r="B2956" t="str">
            <v>Cuba em aço inoxidável simples de 500x400x200mm</v>
          </cell>
          <cell r="C2956" t="str">
            <v>UN</v>
          </cell>
          <cell r="D2956">
            <v>390.02</v>
          </cell>
          <cell r="E2956">
            <v>22.83</v>
          </cell>
          <cell r="F2956">
            <v>412.85</v>
          </cell>
          <cell r="G2956">
            <v>9</v>
          </cell>
        </row>
        <row r="2957">
          <cell r="A2957" t="str">
            <v>44.06.370</v>
          </cell>
          <cell r="B2957" t="str">
            <v>Cuba em aço inoxidável simples de 500x400x250mm</v>
          </cell>
          <cell r="C2957" t="str">
            <v>UN</v>
          </cell>
          <cell r="D2957">
            <v>424.68</v>
          </cell>
          <cell r="E2957">
            <v>22.83</v>
          </cell>
          <cell r="F2957">
            <v>447.51</v>
          </cell>
          <cell r="G2957">
            <v>9</v>
          </cell>
        </row>
        <row r="2958">
          <cell r="A2958" t="str">
            <v>44.06.400</v>
          </cell>
          <cell r="B2958" t="str">
            <v>Cuba em aço inoxidável simples de 500x400x300mm</v>
          </cell>
          <cell r="C2958" t="str">
            <v>UN</v>
          </cell>
          <cell r="D2958">
            <v>514.13</v>
          </cell>
          <cell r="E2958">
            <v>22.83</v>
          </cell>
          <cell r="F2958">
            <v>536.96</v>
          </cell>
          <cell r="G2958">
            <v>9</v>
          </cell>
        </row>
        <row r="2959">
          <cell r="A2959" t="str">
            <v>44.06.410</v>
          </cell>
          <cell r="B2959" t="str">
            <v>Cuba em aço inoxidável simples de 600x500x300mm</v>
          </cell>
          <cell r="C2959" t="str">
            <v>UN</v>
          </cell>
          <cell r="D2959">
            <v>776.7</v>
          </cell>
          <cell r="E2959">
            <v>22.83</v>
          </cell>
          <cell r="F2959">
            <v>799.53</v>
          </cell>
          <cell r="G2959">
            <v>9</v>
          </cell>
        </row>
        <row r="2960">
          <cell r="A2960" t="str">
            <v>44.06.470</v>
          </cell>
          <cell r="B2960" t="str">
            <v>Cuba em aço inoxidável simples de 600x500x350mm</v>
          </cell>
          <cell r="C2960" t="str">
            <v>UN</v>
          </cell>
          <cell r="D2960">
            <v>1189.3</v>
          </cell>
          <cell r="E2960">
            <v>22.83</v>
          </cell>
          <cell r="F2960">
            <v>1212.1300000000001</v>
          </cell>
          <cell r="G2960">
            <v>9</v>
          </cell>
        </row>
        <row r="2961">
          <cell r="A2961" t="str">
            <v>44.06.520</v>
          </cell>
          <cell r="B2961" t="str">
            <v>Cuba em aço inoxidável simples de 600x500x400mm</v>
          </cell>
          <cell r="C2961" t="str">
            <v>UN</v>
          </cell>
          <cell r="D2961">
            <v>1470.41</v>
          </cell>
          <cell r="E2961">
            <v>22.83</v>
          </cell>
          <cell r="F2961">
            <v>1493.24</v>
          </cell>
          <cell r="G2961">
            <v>9</v>
          </cell>
        </row>
        <row r="2962">
          <cell r="A2962" t="str">
            <v>44.06.570</v>
          </cell>
          <cell r="B2962" t="str">
            <v>Cuba em aço inoxidável simples de 700x600x450mm</v>
          </cell>
          <cell r="C2962" t="str">
            <v>UN</v>
          </cell>
          <cell r="D2962">
            <v>1601.77</v>
          </cell>
          <cell r="E2962">
            <v>22.83</v>
          </cell>
          <cell r="F2962">
            <v>1624.6</v>
          </cell>
          <cell r="G2962">
            <v>9</v>
          </cell>
        </row>
        <row r="2963">
          <cell r="A2963" t="str">
            <v>44.06.600</v>
          </cell>
          <cell r="B2963" t="str">
            <v>Cuba em aço inoxidável simples de 1400x900x500mm</v>
          </cell>
          <cell r="C2963" t="str">
            <v>UN</v>
          </cell>
          <cell r="D2963">
            <v>4697.68</v>
          </cell>
          <cell r="E2963">
            <v>22.83</v>
          </cell>
          <cell r="F2963">
            <v>4720.51</v>
          </cell>
          <cell r="G2963">
            <v>9</v>
          </cell>
        </row>
        <row r="2964">
          <cell r="A2964" t="str">
            <v>44.06.610</v>
          </cell>
          <cell r="B2964" t="str">
            <v>Cuba em aço inoxidável simples de 1100x600x400mm</v>
          </cell>
          <cell r="C2964" t="str">
            <v>UN</v>
          </cell>
          <cell r="D2964">
            <v>2020.72</v>
          </cell>
          <cell r="E2964">
            <v>22.83</v>
          </cell>
          <cell r="F2964">
            <v>2043.55</v>
          </cell>
          <cell r="G2964">
            <v>9</v>
          </cell>
        </row>
        <row r="2965">
          <cell r="A2965" t="str">
            <v>44.06.700</v>
          </cell>
          <cell r="B2965" t="str">
            <v>Cuba em aço inoxidável dupla de 715x400x140mm</v>
          </cell>
          <cell r="C2965" t="str">
            <v>UN</v>
          </cell>
          <cell r="D2965">
            <v>757.65</v>
          </cell>
          <cell r="E2965">
            <v>22.83</v>
          </cell>
          <cell r="F2965">
            <v>780.48</v>
          </cell>
          <cell r="G2965">
            <v>9</v>
          </cell>
        </row>
        <row r="2966">
          <cell r="A2966" t="str">
            <v>44.06.710</v>
          </cell>
          <cell r="B2966" t="str">
            <v>Cuba em aço inoxidável dupla de 835x340x140mm</v>
          </cell>
          <cell r="C2966" t="str">
            <v>UN</v>
          </cell>
          <cell r="D2966">
            <v>709.76</v>
          </cell>
          <cell r="E2966">
            <v>22.83</v>
          </cell>
          <cell r="F2966">
            <v>732.59</v>
          </cell>
          <cell r="G2966">
            <v>9</v>
          </cell>
        </row>
        <row r="2967">
          <cell r="A2967" t="str">
            <v>44.06.750</v>
          </cell>
          <cell r="B2967" t="str">
            <v>Cuba em aço inoxidável dupla de 1020x400x250mm</v>
          </cell>
          <cell r="C2967" t="str">
            <v>UN</v>
          </cell>
          <cell r="D2967">
            <v>886.11</v>
          </cell>
          <cell r="E2967">
            <v>22.83</v>
          </cell>
          <cell r="F2967">
            <v>908.94</v>
          </cell>
          <cell r="G2967">
            <v>9</v>
          </cell>
        </row>
        <row r="2968">
          <cell r="A2968" t="str">
            <v>44.20</v>
          </cell>
          <cell r="B2968" t="str">
            <v>Reparos, conservacoes e complementos - GRUPO 44</v>
          </cell>
          <cell r="G2968">
            <v>9</v>
          </cell>
        </row>
        <row r="2969">
          <cell r="A2969" t="str">
            <v>44.20.010</v>
          </cell>
          <cell r="B2969" t="str">
            <v>Sifão plástico sanfonado universal de 1´</v>
          </cell>
          <cell r="C2969" t="str">
            <v>UN</v>
          </cell>
          <cell r="D2969">
            <v>9.44</v>
          </cell>
          <cell r="E2969">
            <v>18.260000000000002</v>
          </cell>
          <cell r="F2969">
            <v>27.7</v>
          </cell>
          <cell r="G2969">
            <v>9</v>
          </cell>
        </row>
        <row r="2970">
          <cell r="A2970" t="str">
            <v>44.20.020</v>
          </cell>
          <cell r="B2970" t="str">
            <v>Recolocação de torneiras</v>
          </cell>
          <cell r="C2970" t="str">
            <v>UN</v>
          </cell>
          <cell r="D2970">
            <v>0.05</v>
          </cell>
          <cell r="E2970">
            <v>22.83</v>
          </cell>
          <cell r="F2970">
            <v>22.88</v>
          </cell>
          <cell r="G2970">
            <v>9</v>
          </cell>
        </row>
        <row r="2971">
          <cell r="A2971" t="str">
            <v>44.20.040</v>
          </cell>
          <cell r="B2971" t="str">
            <v>Recolocação de sifões</v>
          </cell>
          <cell r="C2971" t="str">
            <v>UN</v>
          </cell>
          <cell r="D2971">
            <v>0.05</v>
          </cell>
          <cell r="E2971">
            <v>22.83</v>
          </cell>
          <cell r="F2971">
            <v>22.88</v>
          </cell>
          <cell r="G2971">
            <v>9</v>
          </cell>
        </row>
        <row r="2972">
          <cell r="A2972" t="str">
            <v>44.20.060</v>
          </cell>
          <cell r="B2972" t="str">
            <v>Recolocação de aparelhos sanitários, incluindo acessórios</v>
          </cell>
          <cell r="C2972" t="str">
            <v>UN</v>
          </cell>
          <cell r="D2972">
            <v>1.02</v>
          </cell>
          <cell r="E2972">
            <v>64.22</v>
          </cell>
          <cell r="F2972">
            <v>65.239999999999995</v>
          </cell>
          <cell r="G2972">
            <v>9</v>
          </cell>
        </row>
        <row r="2973">
          <cell r="A2973" t="str">
            <v>44.20.080</v>
          </cell>
          <cell r="B2973" t="str">
            <v>Recolocação de caixas de descarga de sobrepor</v>
          </cell>
          <cell r="C2973" t="str">
            <v>UN</v>
          </cell>
          <cell r="E2973">
            <v>114.13</v>
          </cell>
          <cell r="F2973">
            <v>114.13</v>
          </cell>
          <cell r="G2973">
            <v>9</v>
          </cell>
        </row>
        <row r="2974">
          <cell r="A2974" t="str">
            <v>44.20.100</v>
          </cell>
          <cell r="B2974" t="str">
            <v>Engate flexível metálico DN= 1/2´</v>
          </cell>
          <cell r="C2974" t="str">
            <v>UN</v>
          </cell>
          <cell r="D2974">
            <v>31.05</v>
          </cell>
          <cell r="E2974">
            <v>5.57</v>
          </cell>
          <cell r="F2974">
            <v>36.619999999999997</v>
          </cell>
          <cell r="G2974">
            <v>9</v>
          </cell>
        </row>
        <row r="2975">
          <cell r="A2975" t="str">
            <v>44.20.110</v>
          </cell>
          <cell r="B2975" t="str">
            <v>Engate flexível de PVC DN= 1/2´</v>
          </cell>
          <cell r="C2975" t="str">
            <v>UN</v>
          </cell>
          <cell r="D2975">
            <v>6.15</v>
          </cell>
          <cell r="E2975">
            <v>5.57</v>
          </cell>
          <cell r="F2975">
            <v>11.72</v>
          </cell>
          <cell r="G2975">
            <v>9</v>
          </cell>
        </row>
        <row r="2976">
          <cell r="A2976" t="str">
            <v>44.20.120</v>
          </cell>
          <cell r="B2976" t="str">
            <v>Canopla para válvula de descarga</v>
          </cell>
          <cell r="C2976" t="str">
            <v>UN</v>
          </cell>
          <cell r="D2976">
            <v>100.26</v>
          </cell>
          <cell r="E2976">
            <v>3.16</v>
          </cell>
          <cell r="F2976">
            <v>103.42</v>
          </cell>
          <cell r="G2976">
            <v>5</v>
          </cell>
        </row>
        <row r="2977">
          <cell r="A2977" t="str">
            <v>44.20.121</v>
          </cell>
          <cell r="B2977" t="str">
            <v>Arejador com articulador em ABS cromado para torneira padrão, completo</v>
          </cell>
          <cell r="C2977" t="str">
            <v>UN</v>
          </cell>
          <cell r="D2977">
            <v>44.93</v>
          </cell>
          <cell r="E2977">
            <v>1.86</v>
          </cell>
          <cell r="F2977">
            <v>46.79</v>
          </cell>
          <cell r="G2977">
            <v>9</v>
          </cell>
        </row>
        <row r="2978">
          <cell r="A2978" t="str">
            <v>44.20.130</v>
          </cell>
          <cell r="B2978" t="str">
            <v>Tubo de ligação para mictório, DN= 1/2´</v>
          </cell>
          <cell r="C2978" t="str">
            <v>UN</v>
          </cell>
          <cell r="D2978">
            <v>64.599999999999994</v>
          </cell>
          <cell r="E2978">
            <v>5.57</v>
          </cell>
          <cell r="F2978">
            <v>70.17</v>
          </cell>
          <cell r="G2978">
            <v>9</v>
          </cell>
        </row>
        <row r="2979">
          <cell r="A2979" t="str">
            <v>44.20.150</v>
          </cell>
          <cell r="B2979" t="str">
            <v>Acabamento cromado para registro</v>
          </cell>
          <cell r="C2979" t="str">
            <v>UN</v>
          </cell>
          <cell r="D2979">
            <v>60.76</v>
          </cell>
          <cell r="E2979">
            <v>3.16</v>
          </cell>
          <cell r="F2979">
            <v>63.92</v>
          </cell>
          <cell r="G2979">
            <v>9</v>
          </cell>
        </row>
        <row r="2980">
          <cell r="A2980" t="str">
            <v>44.20.160</v>
          </cell>
          <cell r="B2980" t="str">
            <v>Botão para válvula de descarga</v>
          </cell>
          <cell r="C2980" t="str">
            <v>UN</v>
          </cell>
          <cell r="D2980">
            <v>48.8</v>
          </cell>
          <cell r="E2980">
            <v>3.16</v>
          </cell>
          <cell r="F2980">
            <v>51.96</v>
          </cell>
          <cell r="G2980">
            <v>9</v>
          </cell>
        </row>
        <row r="2981">
          <cell r="A2981" t="str">
            <v>44.20.180</v>
          </cell>
          <cell r="B2981" t="str">
            <v>Reparo para válvula de descarga</v>
          </cell>
          <cell r="C2981" t="str">
            <v>UN</v>
          </cell>
          <cell r="D2981">
            <v>70.040000000000006</v>
          </cell>
          <cell r="E2981">
            <v>41.08</v>
          </cell>
          <cell r="F2981">
            <v>111.12</v>
          </cell>
          <cell r="G2981">
            <v>9</v>
          </cell>
        </row>
        <row r="2982">
          <cell r="A2982" t="str">
            <v>44.20.200</v>
          </cell>
          <cell r="B2982" t="str">
            <v>Sifão de metal cromado de 1 1/2´ x 2´</v>
          </cell>
          <cell r="C2982" t="str">
            <v>UN</v>
          </cell>
          <cell r="D2982">
            <v>140.63999999999999</v>
          </cell>
          <cell r="E2982">
            <v>22.83</v>
          </cell>
          <cell r="F2982">
            <v>163.47</v>
          </cell>
          <cell r="G2982">
            <v>9</v>
          </cell>
        </row>
        <row r="2983">
          <cell r="A2983" t="str">
            <v>44.20.220</v>
          </cell>
          <cell r="B2983" t="str">
            <v>Sifão de metal cromado de 1´ x 1 1/2´</v>
          </cell>
          <cell r="C2983" t="str">
            <v>UN</v>
          </cell>
          <cell r="D2983">
            <v>173.71</v>
          </cell>
          <cell r="E2983">
            <v>22.83</v>
          </cell>
          <cell r="F2983">
            <v>196.54</v>
          </cell>
          <cell r="G2983">
            <v>9</v>
          </cell>
        </row>
        <row r="2984">
          <cell r="A2984" t="str">
            <v>44.20.230</v>
          </cell>
          <cell r="B2984" t="str">
            <v>Tubo de ligação para sanitário</v>
          </cell>
          <cell r="C2984" t="str">
            <v>UN</v>
          </cell>
          <cell r="D2984">
            <v>37.71</v>
          </cell>
          <cell r="E2984">
            <v>5.57</v>
          </cell>
          <cell r="F2984">
            <v>43.28</v>
          </cell>
          <cell r="G2984">
            <v>9</v>
          </cell>
        </row>
        <row r="2985">
          <cell r="A2985" t="str">
            <v>44.20.240</v>
          </cell>
          <cell r="B2985" t="str">
            <v>Sifão plástico com copo, rígido, de 1´ x 1 1/2´</v>
          </cell>
          <cell r="C2985" t="str">
            <v>UN</v>
          </cell>
          <cell r="D2985">
            <v>10.54</v>
          </cell>
          <cell r="E2985">
            <v>18.260000000000002</v>
          </cell>
          <cell r="F2985">
            <v>28.8</v>
          </cell>
          <cell r="G2985">
            <v>9</v>
          </cell>
        </row>
        <row r="2986">
          <cell r="A2986" t="str">
            <v>44.20.260</v>
          </cell>
          <cell r="B2986" t="str">
            <v>Sifão plástico com copo, rígido, de 1 1/4´ x 2´</v>
          </cell>
          <cell r="C2986" t="str">
            <v>UN</v>
          </cell>
          <cell r="D2986">
            <v>13.76</v>
          </cell>
          <cell r="E2986">
            <v>18.260000000000002</v>
          </cell>
          <cell r="F2986">
            <v>32.020000000000003</v>
          </cell>
          <cell r="G2986">
            <v>9</v>
          </cell>
        </row>
        <row r="2987">
          <cell r="A2987" t="str">
            <v>44.20.280</v>
          </cell>
          <cell r="B2987" t="str">
            <v>Tampa de plástico para bacia sanitária</v>
          </cell>
          <cell r="C2987" t="str">
            <v>UN</v>
          </cell>
          <cell r="D2987">
            <v>42.52</v>
          </cell>
          <cell r="E2987">
            <v>2.79</v>
          </cell>
          <cell r="F2987">
            <v>45.31</v>
          </cell>
          <cell r="G2987">
            <v>9</v>
          </cell>
        </row>
        <row r="2988">
          <cell r="A2988" t="str">
            <v>44.20.300</v>
          </cell>
          <cell r="B2988" t="str">
            <v>Bolsa para bacia sanitária</v>
          </cell>
          <cell r="C2988" t="str">
            <v>UN</v>
          </cell>
          <cell r="D2988">
            <v>8.1199999999999992</v>
          </cell>
          <cell r="E2988">
            <v>7.76</v>
          </cell>
          <cell r="F2988">
            <v>15.88</v>
          </cell>
          <cell r="G2988">
            <v>9</v>
          </cell>
        </row>
        <row r="2989">
          <cell r="A2989" t="str">
            <v>44.20.310</v>
          </cell>
          <cell r="B2989" t="str">
            <v>Filtro de pressão em ABS, para 360 l/h</v>
          </cell>
          <cell r="C2989" t="str">
            <v>UN</v>
          </cell>
          <cell r="D2989">
            <v>337.23</v>
          </cell>
          <cell r="E2989">
            <v>32.11</v>
          </cell>
          <cell r="F2989">
            <v>369.34</v>
          </cell>
          <cell r="G2989">
            <v>9</v>
          </cell>
        </row>
        <row r="2990">
          <cell r="A2990" t="str">
            <v>44.20.390</v>
          </cell>
          <cell r="B2990" t="str">
            <v>Válvula de PVC para lavatório</v>
          </cell>
          <cell r="C2990" t="str">
            <v>UN</v>
          </cell>
          <cell r="D2990">
            <v>5.33</v>
          </cell>
          <cell r="E2990">
            <v>1.86</v>
          </cell>
          <cell r="F2990">
            <v>7.19</v>
          </cell>
          <cell r="G2990">
            <v>9</v>
          </cell>
        </row>
        <row r="2991">
          <cell r="A2991" t="str">
            <v>44.20.620</v>
          </cell>
          <cell r="B2991" t="str">
            <v>Válvula americana</v>
          </cell>
          <cell r="C2991" t="str">
            <v>UN</v>
          </cell>
          <cell r="D2991">
            <v>54.98</v>
          </cell>
          <cell r="E2991">
            <v>1.86</v>
          </cell>
          <cell r="F2991">
            <v>56.84</v>
          </cell>
          <cell r="G2991">
            <v>9</v>
          </cell>
        </row>
        <row r="2992">
          <cell r="A2992" t="str">
            <v>44.20.640</v>
          </cell>
          <cell r="B2992" t="str">
            <v>Válvula de metal cromado de 1 1/2´</v>
          </cell>
          <cell r="C2992" t="str">
            <v>UN</v>
          </cell>
          <cell r="D2992">
            <v>67.27</v>
          </cell>
          <cell r="E2992">
            <v>9.1300000000000008</v>
          </cell>
          <cell r="F2992">
            <v>76.400000000000006</v>
          </cell>
          <cell r="G2992">
            <v>9</v>
          </cell>
        </row>
        <row r="2993">
          <cell r="A2993" t="str">
            <v>44.20.650</v>
          </cell>
          <cell r="B2993" t="str">
            <v>Válvula de metal cromado de 1´</v>
          </cell>
          <cell r="C2993" t="str">
            <v>UN</v>
          </cell>
          <cell r="D2993">
            <v>25.97</v>
          </cell>
          <cell r="E2993">
            <v>9.1300000000000008</v>
          </cell>
          <cell r="F2993">
            <v>35.1</v>
          </cell>
          <cell r="G2993">
            <v>9</v>
          </cell>
        </row>
        <row r="2994">
          <cell r="A2994" t="str">
            <v>45</v>
          </cell>
          <cell r="B2994" t="str">
            <v>ENTRADA DE AGUA, INCÊNDIO E GAS</v>
          </cell>
          <cell r="G2994">
            <v>9</v>
          </cell>
        </row>
        <row r="2995">
          <cell r="A2995" t="str">
            <v>45.01</v>
          </cell>
          <cell r="B2995" t="str">
            <v>Entrada de agua</v>
          </cell>
          <cell r="G2995">
            <v>9</v>
          </cell>
        </row>
        <row r="2996">
          <cell r="A2996" t="str">
            <v>45.01.020</v>
          </cell>
          <cell r="B2996" t="str">
            <v>Entrada completa de água com abrigo e registro de gaveta, DN= 3/4´</v>
          </cell>
          <cell r="C2996" t="str">
            <v>UN</v>
          </cell>
          <cell r="D2996">
            <v>793.8</v>
          </cell>
          <cell r="E2996">
            <v>561.79</v>
          </cell>
          <cell r="F2996">
            <v>1355.59</v>
          </cell>
          <cell r="G2996">
            <v>9</v>
          </cell>
        </row>
        <row r="2997">
          <cell r="A2997" t="str">
            <v>45.01.040</v>
          </cell>
          <cell r="B2997" t="str">
            <v>Entrada completa de água com abrigo e registro de gaveta, DN= 1´</v>
          </cell>
          <cell r="C2997" t="str">
            <v>UN</v>
          </cell>
          <cell r="D2997">
            <v>838.11</v>
          </cell>
          <cell r="E2997">
            <v>561.79</v>
          </cell>
          <cell r="F2997">
            <v>1399.9</v>
          </cell>
          <cell r="G2997">
            <v>9</v>
          </cell>
        </row>
        <row r="2998">
          <cell r="A2998" t="str">
            <v>45.01.060</v>
          </cell>
          <cell r="B2998" t="str">
            <v>Entrada completa de água com abrigo e registro de gaveta, DN= 1 1/2´</v>
          </cell>
          <cell r="C2998" t="str">
            <v>UN</v>
          </cell>
          <cell r="D2998">
            <v>2393.38</v>
          </cell>
          <cell r="E2998">
            <v>990.7</v>
          </cell>
          <cell r="F2998">
            <v>3384.08</v>
          </cell>
          <cell r="G2998">
            <v>9</v>
          </cell>
        </row>
        <row r="2999">
          <cell r="A2999" t="str">
            <v>45.01.066</v>
          </cell>
          <cell r="B2999" t="str">
            <v>Entrada completa de água com abrigo e registro de gaveta, DN= 2´</v>
          </cell>
          <cell r="C2999" t="str">
            <v>UN</v>
          </cell>
          <cell r="D2999">
            <v>2458.81</v>
          </cell>
          <cell r="E2999">
            <v>990.7</v>
          </cell>
          <cell r="F2999">
            <v>3449.51</v>
          </cell>
          <cell r="G2999">
            <v>9</v>
          </cell>
        </row>
        <row r="3000">
          <cell r="A3000" t="str">
            <v>45.01.080</v>
          </cell>
          <cell r="B3000" t="str">
            <v>Entrada completa de água com abrigo e registro de gaveta, DN= 2 1/2´</v>
          </cell>
          <cell r="C3000" t="str">
            <v>UN</v>
          </cell>
          <cell r="D3000">
            <v>2773.08</v>
          </cell>
          <cell r="E3000">
            <v>990.7</v>
          </cell>
          <cell r="F3000">
            <v>3763.78</v>
          </cell>
          <cell r="G3000">
            <v>9</v>
          </cell>
        </row>
        <row r="3001">
          <cell r="A3001" t="str">
            <v>45.01.082</v>
          </cell>
          <cell r="B3001" t="str">
            <v>Entrada completa de água com abrigo e registro de gaveta, DN= 3´</v>
          </cell>
          <cell r="C3001" t="str">
            <v>UN</v>
          </cell>
          <cell r="D3001">
            <v>3075.09</v>
          </cell>
          <cell r="E3001">
            <v>990.7</v>
          </cell>
          <cell r="F3001">
            <v>4065.79</v>
          </cell>
          <cell r="G3001">
            <v>9</v>
          </cell>
        </row>
        <row r="3002">
          <cell r="A3002" t="str">
            <v>45.02</v>
          </cell>
          <cell r="B3002" t="str">
            <v>Entrada de gas</v>
          </cell>
          <cell r="G3002">
            <v>2</v>
          </cell>
        </row>
        <row r="3003">
          <cell r="A3003" t="str">
            <v>45.02.020</v>
          </cell>
          <cell r="B3003" t="str">
            <v>Entrada completa de gás GLP domiciliar com 2 bujões de 13 kg</v>
          </cell>
          <cell r="C3003" t="str">
            <v>UN</v>
          </cell>
          <cell r="D3003">
            <v>2356.0300000000002</v>
          </cell>
          <cell r="E3003">
            <v>716.2</v>
          </cell>
          <cell r="F3003">
            <v>3072.23</v>
          </cell>
          <cell r="G3003">
            <v>5</v>
          </cell>
        </row>
        <row r="3004">
          <cell r="A3004" t="str">
            <v>45.02.040</v>
          </cell>
          <cell r="B3004" t="str">
            <v>Entrada completa de gás GLP com 2 cilindros de 45 kg</v>
          </cell>
          <cell r="C3004" t="str">
            <v>UN</v>
          </cell>
          <cell r="D3004">
            <v>5526.28</v>
          </cell>
          <cell r="E3004">
            <v>1529.87</v>
          </cell>
          <cell r="F3004">
            <v>7056.15</v>
          </cell>
          <cell r="G3004">
            <v>9</v>
          </cell>
        </row>
        <row r="3005">
          <cell r="A3005" t="str">
            <v>45.02.060</v>
          </cell>
          <cell r="B3005" t="str">
            <v>Entrada completa de gás GLP com 4 cilindros de 45 kg</v>
          </cell>
          <cell r="C3005" t="str">
            <v>UN</v>
          </cell>
          <cell r="D3005">
            <v>9183.48</v>
          </cell>
          <cell r="E3005">
            <v>2016.62</v>
          </cell>
          <cell r="F3005">
            <v>11200.1</v>
          </cell>
          <cell r="G3005">
            <v>9</v>
          </cell>
        </row>
        <row r="3006">
          <cell r="A3006" t="str">
            <v>45.02.080</v>
          </cell>
          <cell r="B3006" t="str">
            <v>Entrada completa de gás GLP com 6 cilindros de 45 kg</v>
          </cell>
          <cell r="C3006" t="str">
            <v>UN</v>
          </cell>
          <cell r="D3006">
            <v>12822.9</v>
          </cell>
          <cell r="E3006">
            <v>2444.96</v>
          </cell>
          <cell r="F3006">
            <v>15267.86</v>
          </cell>
          <cell r="G3006">
            <v>9</v>
          </cell>
        </row>
        <row r="3007">
          <cell r="A3007" t="str">
            <v>45.02.200</v>
          </cell>
          <cell r="B3007" t="str">
            <v>Abrigo padronizado de gás GLP encanado</v>
          </cell>
          <cell r="C3007" t="str">
            <v>UN</v>
          </cell>
          <cell r="D3007">
            <v>559.77</v>
          </cell>
          <cell r="E3007">
            <v>486.62</v>
          </cell>
          <cell r="F3007">
            <v>1046.3900000000001</v>
          </cell>
          <cell r="G3007">
            <v>9</v>
          </cell>
        </row>
        <row r="3008">
          <cell r="A3008" t="str">
            <v>45.03</v>
          </cell>
          <cell r="B3008" t="str">
            <v>Hidrômetro</v>
          </cell>
          <cell r="G3008">
            <v>9</v>
          </cell>
        </row>
        <row r="3009">
          <cell r="A3009" t="str">
            <v>45.03.010</v>
          </cell>
          <cell r="B3009" t="str">
            <v>Hidrômetro em ferro fundido, diâmetro 50 mm (2´)</v>
          </cell>
          <cell r="C3009" t="str">
            <v>UN</v>
          </cell>
          <cell r="D3009">
            <v>1782.67</v>
          </cell>
          <cell r="E3009">
            <v>34.24</v>
          </cell>
          <cell r="F3009">
            <v>1816.91</v>
          </cell>
          <cell r="G3009">
            <v>9</v>
          </cell>
        </row>
        <row r="3010">
          <cell r="A3010" t="str">
            <v>45.03.030</v>
          </cell>
          <cell r="B3010" t="str">
            <v>Hidrômetro em ferro fundido, diâmetro 100 mm (4´)</v>
          </cell>
          <cell r="C3010" t="str">
            <v>UN</v>
          </cell>
          <cell r="D3010">
            <v>3022.42</v>
          </cell>
          <cell r="E3010">
            <v>34.24</v>
          </cell>
          <cell r="F3010">
            <v>3056.66</v>
          </cell>
          <cell r="G3010">
            <v>5</v>
          </cell>
        </row>
        <row r="3011">
          <cell r="A3011" t="str">
            <v>45.03.100</v>
          </cell>
          <cell r="B3011" t="str">
            <v>Hidrômetro em bronze, diâmetro de 25 mm (1´)</v>
          </cell>
          <cell r="C3011" t="str">
            <v>UN</v>
          </cell>
          <cell r="D3011">
            <v>601.76</v>
          </cell>
          <cell r="E3011">
            <v>54.78</v>
          </cell>
          <cell r="F3011">
            <v>656.54</v>
          </cell>
          <cell r="G3011">
            <v>9</v>
          </cell>
        </row>
        <row r="3012">
          <cell r="A3012" t="str">
            <v>45.03.110</v>
          </cell>
          <cell r="B3012" t="str">
            <v>Hidrômetro em bronze, diâmetro de 40 mm (1 1/2´)</v>
          </cell>
          <cell r="C3012" t="str">
            <v>UN</v>
          </cell>
          <cell r="D3012">
            <v>990.27</v>
          </cell>
          <cell r="E3012">
            <v>54.78</v>
          </cell>
          <cell r="F3012">
            <v>1045.05</v>
          </cell>
          <cell r="G3012">
            <v>9</v>
          </cell>
        </row>
        <row r="3013">
          <cell r="A3013" t="str">
            <v>45.03.200</v>
          </cell>
          <cell r="B3013" t="str">
            <v>Filtro tipo cesto para hidrômetro de 50 mm (2´)</v>
          </cell>
          <cell r="C3013" t="str">
            <v>UN</v>
          </cell>
          <cell r="D3013">
            <v>2278.8200000000002</v>
          </cell>
          <cell r="E3013">
            <v>34.24</v>
          </cell>
          <cell r="F3013">
            <v>2313.06</v>
          </cell>
          <cell r="G3013">
            <v>9</v>
          </cell>
        </row>
        <row r="3014">
          <cell r="A3014" t="str">
            <v>45.20</v>
          </cell>
          <cell r="B3014" t="str">
            <v>Reparos, conservacoes e complementos - GRUPO 45</v>
          </cell>
          <cell r="G3014">
            <v>9</v>
          </cell>
        </row>
        <row r="3015">
          <cell r="A3015" t="str">
            <v>45.20.020</v>
          </cell>
          <cell r="B3015" t="str">
            <v>Cilindro de gás (GLP) de 45 kg, com carga</v>
          </cell>
          <cell r="C3015" t="str">
            <v>UN</v>
          </cell>
          <cell r="D3015">
            <v>1028.75</v>
          </cell>
          <cell r="F3015">
            <v>1028.75</v>
          </cell>
          <cell r="G3015">
            <v>9</v>
          </cell>
        </row>
        <row r="3016">
          <cell r="A3016" t="str">
            <v>46</v>
          </cell>
          <cell r="B3016" t="str">
            <v>TUBULACAO E CONDUTORES PARA LIQUIDOS E GASES.</v>
          </cell>
          <cell r="G3016">
            <v>5</v>
          </cell>
        </row>
        <row r="3017">
          <cell r="A3017" t="str">
            <v>46.01</v>
          </cell>
          <cell r="B3017" t="str">
            <v>Tubulacao em PVC rigido marrom para sistemas prediais de agua fria</v>
          </cell>
          <cell r="G3017">
            <v>9</v>
          </cell>
        </row>
        <row r="3018">
          <cell r="A3018" t="str">
            <v>46.01.010</v>
          </cell>
          <cell r="B3018" t="str">
            <v>Tubo de PVC rígido soldável marrom, DN= 20 mm, (1/2´), inclusive conexões</v>
          </cell>
          <cell r="C3018" t="str">
            <v>M</v>
          </cell>
          <cell r="D3018">
            <v>5.61</v>
          </cell>
          <cell r="E3018">
            <v>22.83</v>
          </cell>
          <cell r="F3018">
            <v>28.44</v>
          </cell>
          <cell r="G3018">
            <v>9</v>
          </cell>
        </row>
        <row r="3019">
          <cell r="A3019" t="str">
            <v>46.01.020</v>
          </cell>
          <cell r="B3019" t="str">
            <v>Tubo de PVC rígido soldável marrom, DN= 25 mm, (3/4´), inclusive conexões</v>
          </cell>
          <cell r="C3019" t="str">
            <v>M</v>
          </cell>
          <cell r="D3019">
            <v>5.92</v>
          </cell>
          <cell r="E3019">
            <v>22.83</v>
          </cell>
          <cell r="F3019">
            <v>28.75</v>
          </cell>
          <cell r="G3019">
            <v>9</v>
          </cell>
        </row>
        <row r="3020">
          <cell r="A3020" t="str">
            <v>46.01.030</v>
          </cell>
          <cell r="B3020" t="str">
            <v>Tubo de PVC rígido soldável marrom, DN= 32 mm, (1´), inclusive conexões</v>
          </cell>
          <cell r="C3020" t="str">
            <v>M</v>
          </cell>
          <cell r="D3020">
            <v>13.81</v>
          </cell>
          <cell r="E3020">
            <v>22.83</v>
          </cell>
          <cell r="F3020">
            <v>36.64</v>
          </cell>
          <cell r="G3020">
            <v>9</v>
          </cell>
        </row>
        <row r="3021">
          <cell r="A3021" t="str">
            <v>46.01.040</v>
          </cell>
          <cell r="B3021" t="str">
            <v>Tubo de PVC rígido soldável marrom, DN= 40 mm, (1 1/4´), inclusive conexões</v>
          </cell>
          <cell r="C3021" t="str">
            <v>M</v>
          </cell>
          <cell r="D3021">
            <v>20.13</v>
          </cell>
          <cell r="E3021">
            <v>22.83</v>
          </cell>
          <cell r="F3021">
            <v>42.96</v>
          </cell>
          <cell r="G3021">
            <v>9</v>
          </cell>
        </row>
        <row r="3022">
          <cell r="A3022" t="str">
            <v>46.01.050</v>
          </cell>
          <cell r="B3022" t="str">
            <v>Tubo de PVC rígido soldável marrom, DN= 50 mm, (1 1/2´), inclusive conexões</v>
          </cell>
          <cell r="C3022" t="str">
            <v>M</v>
          </cell>
          <cell r="D3022">
            <v>20.010000000000002</v>
          </cell>
          <cell r="E3022">
            <v>27.39</v>
          </cell>
          <cell r="F3022">
            <v>47.4</v>
          </cell>
          <cell r="G3022">
            <v>5</v>
          </cell>
        </row>
        <row r="3023">
          <cell r="A3023" t="str">
            <v>46.01.060</v>
          </cell>
          <cell r="B3023" t="str">
            <v>Tubo de PVC rígido soldável marrom, DN= 60 mm, (2´), inclusive conexões</v>
          </cell>
          <cell r="C3023" t="str">
            <v>M</v>
          </cell>
          <cell r="D3023">
            <v>39.840000000000003</v>
          </cell>
          <cell r="E3023">
            <v>31.96</v>
          </cell>
          <cell r="F3023">
            <v>71.8</v>
          </cell>
          <cell r="G3023">
            <v>9</v>
          </cell>
        </row>
        <row r="3024">
          <cell r="A3024" t="str">
            <v>46.01.070</v>
          </cell>
          <cell r="B3024" t="str">
            <v>Tubo de PVC rígido soldável marrom, DN= 75 mm, (2 1/2´), inclusive conexões</v>
          </cell>
          <cell r="C3024" t="str">
            <v>M</v>
          </cell>
          <cell r="D3024">
            <v>61.48</v>
          </cell>
          <cell r="E3024">
            <v>41.08</v>
          </cell>
          <cell r="F3024">
            <v>102.56</v>
          </cell>
          <cell r="G3024">
            <v>2</v>
          </cell>
        </row>
        <row r="3025">
          <cell r="A3025" t="str">
            <v>46.01.080</v>
          </cell>
          <cell r="B3025" t="str">
            <v>Tubo de PVC rígido soldável marrom, DN= 85 mm, (3´), inclusive conexões</v>
          </cell>
          <cell r="C3025" t="str">
            <v>M</v>
          </cell>
          <cell r="D3025">
            <v>71.989999999999995</v>
          </cell>
          <cell r="E3025">
            <v>45.65</v>
          </cell>
          <cell r="F3025">
            <v>117.64</v>
          </cell>
          <cell r="G3025">
            <v>5</v>
          </cell>
        </row>
        <row r="3026">
          <cell r="A3026" t="str">
            <v>46.01.090</v>
          </cell>
          <cell r="B3026" t="str">
            <v>Tubo de PVC rígido soldável marrom, DN= 110 mm, (4´), inclusive conexões</v>
          </cell>
          <cell r="C3026" t="str">
            <v>M</v>
          </cell>
          <cell r="D3026">
            <v>139.29</v>
          </cell>
          <cell r="E3026">
            <v>50.22</v>
          </cell>
          <cell r="F3026">
            <v>189.51</v>
          </cell>
          <cell r="G3026">
            <v>9</v>
          </cell>
        </row>
        <row r="3027">
          <cell r="A3027" t="str">
            <v>46.02</v>
          </cell>
          <cell r="B3027" t="str">
            <v>Tubulacao em PVC rigido branco para esgoto domiciliar</v>
          </cell>
          <cell r="G3027">
            <v>9</v>
          </cell>
        </row>
        <row r="3028">
          <cell r="A3028" t="str">
            <v>46.02.010</v>
          </cell>
          <cell r="B3028" t="str">
            <v>Tubo de PVC rígido branco, pontas lisas, soldável, linha esgoto série normal, DN= 40 mm, inclusive conexões</v>
          </cell>
          <cell r="C3028" t="str">
            <v>M</v>
          </cell>
          <cell r="D3028">
            <v>10.93</v>
          </cell>
          <cell r="E3028">
            <v>22.83</v>
          </cell>
          <cell r="F3028">
            <v>33.76</v>
          </cell>
          <cell r="G3028">
            <v>9</v>
          </cell>
        </row>
        <row r="3029">
          <cell r="A3029" t="str">
            <v>46.02.050</v>
          </cell>
          <cell r="B3029" t="str">
            <v>Tubo de PVC rígido branco PxB com virola e anel de borracha, linha esgoto série normal, DN= 50 mm, inclusive conexões</v>
          </cell>
          <cell r="C3029" t="str">
            <v>M</v>
          </cell>
          <cell r="D3029">
            <v>14.1</v>
          </cell>
          <cell r="E3029">
            <v>27.39</v>
          </cell>
          <cell r="F3029">
            <v>41.49</v>
          </cell>
          <cell r="G3029">
            <v>9</v>
          </cell>
        </row>
        <row r="3030">
          <cell r="A3030" t="str">
            <v>46.02.060</v>
          </cell>
          <cell r="B3030" t="str">
            <v>Tubo de PVC rígido branco PxB com virola e anel de borracha, linha esgoto série normal, DN= 75 mm, inclusive conexões</v>
          </cell>
          <cell r="C3030" t="str">
            <v>M</v>
          </cell>
          <cell r="D3030">
            <v>24.62</v>
          </cell>
          <cell r="E3030">
            <v>41.08</v>
          </cell>
          <cell r="F3030">
            <v>65.7</v>
          </cell>
          <cell r="G3030">
            <v>9</v>
          </cell>
        </row>
        <row r="3031">
          <cell r="A3031" t="str">
            <v>46.02.070</v>
          </cell>
          <cell r="B3031" t="str">
            <v>Tubo de PVC rígido branco PxB com virola e anel de borracha, linha esgoto série normal, DN= 100 mm, inclusive conexões</v>
          </cell>
          <cell r="C3031" t="str">
            <v>M</v>
          </cell>
          <cell r="D3031">
            <v>21.8</v>
          </cell>
          <cell r="E3031">
            <v>50.22</v>
          </cell>
          <cell r="F3031">
            <v>72.02</v>
          </cell>
          <cell r="G3031">
            <v>9</v>
          </cell>
        </row>
        <row r="3032">
          <cell r="A3032" t="str">
            <v>46.03</v>
          </cell>
          <cell r="B3032" t="str">
            <v>Tubulacao em PVC rigido branco serie R - A.P e esgoto domiciliar</v>
          </cell>
          <cell r="G3032">
            <v>9</v>
          </cell>
        </row>
        <row r="3033">
          <cell r="A3033" t="str">
            <v>46.03.038</v>
          </cell>
          <cell r="B3033" t="str">
            <v>Tubo de PVC rígido PxB com virola e anel de borracha, linha esgoto série reforçada ´R´, DN= 50 mm, inclusive conexões</v>
          </cell>
          <cell r="C3033" t="str">
            <v>M</v>
          </cell>
          <cell r="D3033">
            <v>20.37</v>
          </cell>
          <cell r="E3033">
            <v>27.39</v>
          </cell>
          <cell r="F3033">
            <v>47.76</v>
          </cell>
          <cell r="G3033">
            <v>9</v>
          </cell>
        </row>
        <row r="3034">
          <cell r="A3034" t="str">
            <v>46.03.040</v>
          </cell>
          <cell r="B3034" t="str">
            <v>Tubo de PVC rígido PxB com virola e anel de borracha, linha esgoto série reforçada ´R´, DN= 75 mm, inclusive conexões</v>
          </cell>
          <cell r="C3034" t="str">
            <v>M</v>
          </cell>
          <cell r="D3034">
            <v>37.200000000000003</v>
          </cell>
          <cell r="E3034">
            <v>41.08</v>
          </cell>
          <cell r="F3034">
            <v>78.28</v>
          </cell>
          <cell r="G3034">
            <v>9</v>
          </cell>
        </row>
        <row r="3035">
          <cell r="A3035" t="str">
            <v>46.03.050</v>
          </cell>
          <cell r="B3035" t="str">
            <v>Tubo de PVC rígido PxB com virola e anel de borracha, linha esgoto série reforçada ´R´, DN= 100 mm, inclusive conexões</v>
          </cell>
          <cell r="C3035" t="str">
            <v>M</v>
          </cell>
          <cell r="D3035">
            <v>51.47</v>
          </cell>
          <cell r="E3035">
            <v>50.22</v>
          </cell>
          <cell r="F3035">
            <v>101.69</v>
          </cell>
          <cell r="G3035">
            <v>5</v>
          </cell>
        </row>
        <row r="3036">
          <cell r="A3036" t="str">
            <v>46.03.060</v>
          </cell>
          <cell r="B3036" t="str">
            <v>Tubo de PVC rígido PxB com virola e anel de borracha, linha esgoto série reforçada ´R´. DN= 150 mm, inclusive conexões</v>
          </cell>
          <cell r="C3036" t="str">
            <v>M</v>
          </cell>
          <cell r="D3036">
            <v>104.44</v>
          </cell>
          <cell r="E3036">
            <v>50.22</v>
          </cell>
          <cell r="F3036">
            <v>154.66</v>
          </cell>
          <cell r="G3036">
            <v>9</v>
          </cell>
        </row>
        <row r="3037">
          <cell r="A3037" t="str">
            <v>46.03.080</v>
          </cell>
          <cell r="B3037" t="str">
            <v>Tubo de PVC rígido, pontas lisas, soldável, linha esgoto série reforçada ´R´, DN= 40 mm, inclusive conexões</v>
          </cell>
          <cell r="C3037" t="str">
            <v>M</v>
          </cell>
          <cell r="D3037">
            <v>17.48</v>
          </cell>
          <cell r="E3037">
            <v>22.83</v>
          </cell>
          <cell r="F3037">
            <v>40.31</v>
          </cell>
          <cell r="G3037">
            <v>9</v>
          </cell>
        </row>
        <row r="3038">
          <cell r="A3038" t="str">
            <v>46.04</v>
          </cell>
          <cell r="B3038" t="str">
            <v>Tubulacao em PVC rigido com junta elastica - aducao e distribuicao de agua</v>
          </cell>
          <cell r="G3038">
            <v>9</v>
          </cell>
        </row>
        <row r="3039">
          <cell r="A3039" t="str">
            <v>46.04.010</v>
          </cell>
          <cell r="B3039" t="str">
            <v>Tubo de PVC rígido tipo PBA classe 15, DN= 50mm, (DE= 60mm), inclusive conexões</v>
          </cell>
          <cell r="C3039" t="str">
            <v>M</v>
          </cell>
          <cell r="D3039">
            <v>27.36</v>
          </cell>
          <cell r="E3039">
            <v>16.059999999999999</v>
          </cell>
          <cell r="F3039">
            <v>43.42</v>
          </cell>
          <cell r="G3039">
            <v>9</v>
          </cell>
        </row>
        <row r="3040">
          <cell r="A3040" t="str">
            <v>46.04.020</v>
          </cell>
          <cell r="B3040" t="str">
            <v>Tubo de PVC rígido tipo PBA classe 15, DN= 75mm, (DE= 85mm), inclusive conexões</v>
          </cell>
          <cell r="C3040" t="str">
            <v>M</v>
          </cell>
          <cell r="D3040">
            <v>46.25</v>
          </cell>
          <cell r="E3040">
            <v>16.059999999999999</v>
          </cell>
          <cell r="F3040">
            <v>62.31</v>
          </cell>
          <cell r="G3040">
            <v>5</v>
          </cell>
        </row>
        <row r="3041">
          <cell r="A3041" t="str">
            <v>46.04.030</v>
          </cell>
          <cell r="B3041" t="str">
            <v>Tubo de PVC rígido tipo PBA classe 15, DN= 100mm, (DE= 110mm), inclusive conexões</v>
          </cell>
          <cell r="C3041" t="str">
            <v>M</v>
          </cell>
          <cell r="D3041">
            <v>91.22</v>
          </cell>
          <cell r="E3041">
            <v>16.059999999999999</v>
          </cell>
          <cell r="F3041">
            <v>107.28</v>
          </cell>
          <cell r="G3041">
            <v>9</v>
          </cell>
        </row>
        <row r="3042">
          <cell r="A3042" t="str">
            <v>46.04.040</v>
          </cell>
          <cell r="B3042" t="str">
            <v>Tubo de PVC rígido DEFoFo, DN= 100mm (DE= 118mm), inclusive conexões</v>
          </cell>
          <cell r="C3042" t="str">
            <v>M</v>
          </cell>
          <cell r="D3042">
            <v>71.59</v>
          </cell>
          <cell r="E3042">
            <v>16.059999999999999</v>
          </cell>
          <cell r="F3042">
            <v>87.65</v>
          </cell>
          <cell r="G3042">
            <v>9</v>
          </cell>
        </row>
        <row r="3043">
          <cell r="A3043" t="str">
            <v>46.04.050</v>
          </cell>
          <cell r="B3043" t="str">
            <v>Tubo de PVC rígido DEFoFo, DN= 150mm (DE= 170mm), inclusive conexões</v>
          </cell>
          <cell r="C3043" t="str">
            <v>M</v>
          </cell>
          <cell r="D3043">
            <v>135.61000000000001</v>
          </cell>
          <cell r="E3043">
            <v>16.059999999999999</v>
          </cell>
          <cell r="F3043">
            <v>151.66999999999999</v>
          </cell>
          <cell r="G3043">
            <v>9</v>
          </cell>
        </row>
        <row r="3044">
          <cell r="A3044" t="str">
            <v>46.04.070</v>
          </cell>
          <cell r="B3044" t="str">
            <v>Tubo de PVC rígido DEFoFo, DN= 200mm (DE= 222mm), inclusive conexões</v>
          </cell>
          <cell r="C3044" t="str">
            <v>M</v>
          </cell>
          <cell r="D3044">
            <v>216.33</v>
          </cell>
          <cell r="E3044">
            <v>32.11</v>
          </cell>
          <cell r="F3044">
            <v>248.44</v>
          </cell>
          <cell r="G3044">
            <v>9</v>
          </cell>
        </row>
        <row r="3045">
          <cell r="A3045" t="str">
            <v>46.04.080</v>
          </cell>
          <cell r="B3045" t="str">
            <v>Tubo de PVC rígido DEFoFo, DN= 250mm (DE= 274mm), inclusive conexões</v>
          </cell>
          <cell r="C3045" t="str">
            <v>M</v>
          </cell>
          <cell r="D3045">
            <v>344.46</v>
          </cell>
          <cell r="E3045">
            <v>32.11</v>
          </cell>
          <cell r="F3045">
            <v>376.57</v>
          </cell>
          <cell r="G3045">
            <v>9</v>
          </cell>
        </row>
        <row r="3046">
          <cell r="A3046" t="str">
            <v>46.04.090</v>
          </cell>
          <cell r="B3046" t="str">
            <v>Tubo de PVC rígido DEFoFo, DN= 300mm (DE= 326mm), inclusive conexões</v>
          </cell>
          <cell r="C3046" t="str">
            <v>M</v>
          </cell>
          <cell r="D3046">
            <v>476.62</v>
          </cell>
          <cell r="E3046">
            <v>32.11</v>
          </cell>
          <cell r="F3046">
            <v>508.73</v>
          </cell>
          <cell r="G3046">
            <v>5</v>
          </cell>
        </row>
        <row r="3047">
          <cell r="A3047" t="str">
            <v>46.05</v>
          </cell>
          <cell r="B3047" t="str">
            <v>Tubulacao em PVC rigido com junta elastica - rede de esgoto</v>
          </cell>
          <cell r="G3047">
            <v>9</v>
          </cell>
        </row>
        <row r="3048">
          <cell r="A3048" t="str">
            <v>46.05.020</v>
          </cell>
          <cell r="B3048" t="str">
            <v>Tubo PVC rígido, tipo Coletor Esgoto, junta elástica, DN= 100 mm, inclusive conexões</v>
          </cell>
          <cell r="C3048" t="str">
            <v>M</v>
          </cell>
          <cell r="D3048">
            <v>30.2</v>
          </cell>
          <cell r="E3048">
            <v>16.059999999999999</v>
          </cell>
          <cell r="F3048">
            <v>46.26</v>
          </cell>
          <cell r="G3048">
            <v>9</v>
          </cell>
        </row>
        <row r="3049">
          <cell r="A3049" t="str">
            <v>46.05.040</v>
          </cell>
          <cell r="B3049" t="str">
            <v>Tubo PVC rígido, tipo Coletor Esgoto, junta elástica, DN= 150 mm, inclusive conexões</v>
          </cell>
          <cell r="C3049" t="str">
            <v>M</v>
          </cell>
          <cell r="D3049">
            <v>49.46</v>
          </cell>
          <cell r="E3049">
            <v>16.059999999999999</v>
          </cell>
          <cell r="F3049">
            <v>65.52</v>
          </cell>
          <cell r="G3049">
            <v>9</v>
          </cell>
        </row>
        <row r="3050">
          <cell r="A3050" t="str">
            <v>46.05.050</v>
          </cell>
          <cell r="B3050" t="str">
            <v>Tubo PVC rígido, tipo Coletor Esgoto, junta elástica, DN= 200 mm, inclusive conexões</v>
          </cell>
          <cell r="C3050" t="str">
            <v>M</v>
          </cell>
          <cell r="D3050">
            <v>97.08</v>
          </cell>
          <cell r="E3050">
            <v>32.11</v>
          </cell>
          <cell r="F3050">
            <v>129.19</v>
          </cell>
          <cell r="G3050">
            <v>9</v>
          </cell>
        </row>
        <row r="3051">
          <cell r="A3051" t="str">
            <v>46.05.060</v>
          </cell>
          <cell r="B3051" t="str">
            <v>Tubo PVC rígido, tipo Coletor Esgoto, junta elástica, DN= 250 mm, inclusive conexões</v>
          </cell>
          <cell r="C3051" t="str">
            <v>M</v>
          </cell>
          <cell r="D3051">
            <v>135.58000000000001</v>
          </cell>
          <cell r="E3051">
            <v>32.11</v>
          </cell>
          <cell r="F3051">
            <v>167.69</v>
          </cell>
          <cell r="G3051">
            <v>9</v>
          </cell>
        </row>
        <row r="3052">
          <cell r="A3052" t="str">
            <v>46.05.070</v>
          </cell>
          <cell r="B3052" t="str">
            <v>Tubo PVC rígido, tipo Coletor Esgoto, junta elástica, DN= 300 mm, inclusive conexões</v>
          </cell>
          <cell r="C3052" t="str">
            <v>M</v>
          </cell>
          <cell r="D3052">
            <v>228.31</v>
          </cell>
          <cell r="E3052">
            <v>32.11</v>
          </cell>
          <cell r="F3052">
            <v>260.42</v>
          </cell>
          <cell r="G3052">
            <v>9</v>
          </cell>
        </row>
        <row r="3053">
          <cell r="A3053" t="str">
            <v>46.05.090</v>
          </cell>
          <cell r="B3053" t="str">
            <v>Tubo PVC rígido, tipo Coletor Esgoto, junta elástica, DN= 400 mm, inclusive conexões</v>
          </cell>
          <cell r="C3053" t="str">
            <v>M</v>
          </cell>
          <cell r="D3053">
            <v>409.71</v>
          </cell>
          <cell r="E3053">
            <v>32.11</v>
          </cell>
          <cell r="F3053">
            <v>441.82</v>
          </cell>
          <cell r="G3053">
            <v>9</v>
          </cell>
        </row>
        <row r="3054">
          <cell r="A3054" t="str">
            <v>46.07</v>
          </cell>
          <cell r="B3054" t="str">
            <v>Tubulacao galvanizado</v>
          </cell>
          <cell r="G3054">
            <v>9</v>
          </cell>
        </row>
        <row r="3055">
          <cell r="A3055" t="str">
            <v>46.07.010</v>
          </cell>
          <cell r="B3055" t="str">
            <v>Tubo galvanizado DN= 1/2´, inclusive conexões</v>
          </cell>
          <cell r="C3055" t="str">
            <v>M</v>
          </cell>
          <cell r="D3055">
            <v>40.01</v>
          </cell>
          <cell r="E3055">
            <v>45.65</v>
          </cell>
          <cell r="F3055">
            <v>85.66</v>
          </cell>
          <cell r="G3055">
            <v>5</v>
          </cell>
        </row>
        <row r="3056">
          <cell r="A3056" t="str">
            <v>46.07.020</v>
          </cell>
          <cell r="B3056" t="str">
            <v>Tubo galvanizado DN= 3/4´, inclusive conexões</v>
          </cell>
          <cell r="C3056" t="str">
            <v>M</v>
          </cell>
          <cell r="D3056">
            <v>37.89</v>
          </cell>
          <cell r="E3056">
            <v>50.22</v>
          </cell>
          <cell r="F3056">
            <v>88.11</v>
          </cell>
          <cell r="G3056">
            <v>9</v>
          </cell>
        </row>
        <row r="3057">
          <cell r="A3057" t="str">
            <v>46.07.030</v>
          </cell>
          <cell r="B3057" t="str">
            <v>Tubo galvanizado DN= 1´, inclusive conexões</v>
          </cell>
          <cell r="C3057" t="str">
            <v>M</v>
          </cell>
          <cell r="D3057">
            <v>54.74</v>
          </cell>
          <cell r="E3057">
            <v>59.34</v>
          </cell>
          <cell r="F3057">
            <v>114.08</v>
          </cell>
          <cell r="G3057">
            <v>9</v>
          </cell>
        </row>
        <row r="3058">
          <cell r="A3058" t="str">
            <v>46.07.040</v>
          </cell>
          <cell r="B3058" t="str">
            <v>Tubo galvanizado DN= 1 1/4´, inclusive conexões</v>
          </cell>
          <cell r="C3058" t="str">
            <v>M</v>
          </cell>
          <cell r="D3058">
            <v>68.75</v>
          </cell>
          <cell r="E3058">
            <v>63.91</v>
          </cell>
          <cell r="F3058">
            <v>132.66</v>
          </cell>
          <cell r="G3058">
            <v>9</v>
          </cell>
        </row>
        <row r="3059">
          <cell r="A3059" t="str">
            <v>46.07.050</v>
          </cell>
          <cell r="B3059" t="str">
            <v>Tubo galvanizado DN= 1 1/2´, inclusive conexões</v>
          </cell>
          <cell r="C3059" t="str">
            <v>M</v>
          </cell>
          <cell r="D3059">
            <v>89.76</v>
          </cell>
          <cell r="E3059">
            <v>73.040000000000006</v>
          </cell>
          <cell r="F3059">
            <v>162.80000000000001</v>
          </cell>
          <cell r="G3059">
            <v>9</v>
          </cell>
        </row>
        <row r="3060">
          <cell r="A3060" t="str">
            <v>46.07.060</v>
          </cell>
          <cell r="B3060" t="str">
            <v>Tubo galvanizado DN= 2´, inclusive conexões</v>
          </cell>
          <cell r="C3060" t="str">
            <v>M</v>
          </cell>
          <cell r="D3060">
            <v>101.95</v>
          </cell>
          <cell r="E3060">
            <v>82.17</v>
          </cell>
          <cell r="F3060">
            <v>184.12</v>
          </cell>
          <cell r="G3060">
            <v>9</v>
          </cell>
        </row>
        <row r="3061">
          <cell r="A3061" t="str">
            <v>46.07.070</v>
          </cell>
          <cell r="B3061" t="str">
            <v>Tubo galvanizado DN= 2 1/2´, inclusive conexões</v>
          </cell>
          <cell r="C3061" t="str">
            <v>M</v>
          </cell>
          <cell r="D3061">
            <v>136.87</v>
          </cell>
          <cell r="E3061">
            <v>91.3</v>
          </cell>
          <cell r="F3061">
            <v>228.17</v>
          </cell>
          <cell r="G3061">
            <v>9</v>
          </cell>
        </row>
        <row r="3062">
          <cell r="A3062" t="str">
            <v>46.07.080</v>
          </cell>
          <cell r="B3062" t="str">
            <v>Tubo galvanizado DN= 3´, inclusive conexões</v>
          </cell>
          <cell r="C3062" t="str">
            <v>M</v>
          </cell>
          <cell r="D3062">
            <v>150.6</v>
          </cell>
          <cell r="E3062">
            <v>102.71</v>
          </cell>
          <cell r="F3062">
            <v>253.31</v>
          </cell>
          <cell r="G3062">
            <v>5</v>
          </cell>
        </row>
        <row r="3063">
          <cell r="A3063" t="str">
            <v>46.07.090</v>
          </cell>
          <cell r="B3063" t="str">
            <v>Tubo galvanizado DN= 4´, inclusive conexões</v>
          </cell>
          <cell r="C3063" t="str">
            <v>M</v>
          </cell>
          <cell r="D3063">
            <v>217.67</v>
          </cell>
          <cell r="E3063">
            <v>114.13</v>
          </cell>
          <cell r="F3063">
            <v>331.8</v>
          </cell>
          <cell r="G3063">
            <v>9</v>
          </cell>
        </row>
        <row r="3064">
          <cell r="A3064" t="str">
            <v>46.07.100</v>
          </cell>
          <cell r="B3064" t="str">
            <v>Tubo galvanizado DN= 6´, inclusive conexões</v>
          </cell>
          <cell r="C3064" t="str">
            <v>M</v>
          </cell>
          <cell r="D3064">
            <v>451.6</v>
          </cell>
          <cell r="E3064">
            <v>125.54</v>
          </cell>
          <cell r="F3064">
            <v>577.14</v>
          </cell>
          <cell r="G3064">
            <v>9</v>
          </cell>
        </row>
        <row r="3065">
          <cell r="A3065" t="str">
            <v>46.08</v>
          </cell>
          <cell r="B3065" t="str">
            <v>Tubulacao em aco carbono galvanizado classe schedule</v>
          </cell>
          <cell r="G3065">
            <v>9</v>
          </cell>
        </row>
        <row r="3066">
          <cell r="A3066" t="str">
            <v>46.08.006</v>
          </cell>
          <cell r="B3066" t="str">
            <v>Tubo galvanizado sem costura schedule 40, DN= 1/2´, inclusive conexões</v>
          </cell>
          <cell r="C3066" t="str">
            <v>M</v>
          </cell>
          <cell r="D3066">
            <v>64.36</v>
          </cell>
          <cell r="E3066">
            <v>45.65</v>
          </cell>
          <cell r="F3066">
            <v>110.01</v>
          </cell>
          <cell r="G3066">
            <v>9</v>
          </cell>
        </row>
        <row r="3067">
          <cell r="A3067" t="str">
            <v>46.08.010</v>
          </cell>
          <cell r="B3067" t="str">
            <v>Tubo galvanizado sem costura schedule 40, DN= 3/4´, inclusive conexões</v>
          </cell>
          <cell r="C3067" t="str">
            <v>M</v>
          </cell>
          <cell r="D3067">
            <v>69.489999999999995</v>
          </cell>
          <cell r="E3067">
            <v>50.22</v>
          </cell>
          <cell r="F3067">
            <v>119.71</v>
          </cell>
          <cell r="G3067">
            <v>9</v>
          </cell>
        </row>
        <row r="3068">
          <cell r="A3068" t="str">
            <v>46.08.020</v>
          </cell>
          <cell r="B3068" t="str">
            <v>Tubo galvanizado sem costura schedule 40, DN= 1´, inclusive conexões</v>
          </cell>
          <cell r="C3068" t="str">
            <v>M</v>
          </cell>
          <cell r="D3068">
            <v>83.02</v>
          </cell>
          <cell r="E3068">
            <v>59.34</v>
          </cell>
          <cell r="F3068">
            <v>142.36000000000001</v>
          </cell>
          <cell r="G3068">
            <v>9</v>
          </cell>
        </row>
        <row r="3069">
          <cell r="A3069" t="str">
            <v>46.08.030</v>
          </cell>
          <cell r="B3069" t="str">
            <v>Tubo galvanizado sem costura schedule 40, DN= 1 1/4´, inclusive conexões</v>
          </cell>
          <cell r="C3069" t="str">
            <v>M</v>
          </cell>
          <cell r="D3069">
            <v>128.24</v>
          </cell>
          <cell r="E3069">
            <v>63.91</v>
          </cell>
          <cell r="F3069">
            <v>192.15</v>
          </cell>
          <cell r="G3069">
            <v>9</v>
          </cell>
        </row>
        <row r="3070">
          <cell r="A3070" t="str">
            <v>46.08.040</v>
          </cell>
          <cell r="B3070" t="str">
            <v>Tubo galvanizado sem costura schedule 40, DN= 1 1/2´, inclusive conexões</v>
          </cell>
          <cell r="C3070" t="str">
            <v>M</v>
          </cell>
          <cell r="D3070">
            <v>134.82</v>
          </cell>
          <cell r="E3070">
            <v>73.040000000000006</v>
          </cell>
          <cell r="F3070">
            <v>207.86</v>
          </cell>
          <cell r="G3070">
            <v>9</v>
          </cell>
        </row>
        <row r="3071">
          <cell r="A3071" t="str">
            <v>46.08.050</v>
          </cell>
          <cell r="B3071" t="str">
            <v>Tubo galvanizado sem costura schedule 40, DN= 2´, inclusive conexões</v>
          </cell>
          <cell r="C3071" t="str">
            <v>M</v>
          </cell>
          <cell r="D3071">
            <v>152.94</v>
          </cell>
          <cell r="E3071">
            <v>82.17</v>
          </cell>
          <cell r="F3071">
            <v>235.11</v>
          </cell>
          <cell r="G3071">
            <v>9</v>
          </cell>
        </row>
        <row r="3072">
          <cell r="A3072" t="str">
            <v>46.08.070</v>
          </cell>
          <cell r="B3072" t="str">
            <v>Tubo galvanizado sem costura schedule 40, DN= 2 1/2´, inclusive conexões</v>
          </cell>
          <cell r="C3072" t="str">
            <v>M</v>
          </cell>
          <cell r="D3072">
            <v>246.22</v>
          </cell>
          <cell r="E3072">
            <v>91.3</v>
          </cell>
          <cell r="F3072">
            <v>337.52</v>
          </cell>
          <cell r="G3072">
            <v>9</v>
          </cell>
        </row>
        <row r="3073">
          <cell r="A3073" t="str">
            <v>46.08.080</v>
          </cell>
          <cell r="B3073" t="str">
            <v>Tubo galvanizado sem costura schedule 40, DN= 3´, inclusive conexões</v>
          </cell>
          <cell r="C3073" t="str">
            <v>M</v>
          </cell>
          <cell r="D3073">
            <v>303.41000000000003</v>
          </cell>
          <cell r="E3073">
            <v>102.71</v>
          </cell>
          <cell r="F3073">
            <v>406.12</v>
          </cell>
          <cell r="G3073">
            <v>5</v>
          </cell>
        </row>
        <row r="3074">
          <cell r="A3074" t="str">
            <v>46.08.100</v>
          </cell>
          <cell r="B3074" t="str">
            <v>Tubo galvanizado sem costura schedule 40, DN= 4´, inclusive conexões</v>
          </cell>
          <cell r="C3074" t="str">
            <v>M</v>
          </cell>
          <cell r="D3074">
            <v>387.82</v>
          </cell>
          <cell r="E3074">
            <v>114.13</v>
          </cell>
          <cell r="F3074">
            <v>501.95</v>
          </cell>
          <cell r="G3074">
            <v>9</v>
          </cell>
        </row>
        <row r="3075">
          <cell r="A3075" t="str">
            <v>46.08.110</v>
          </cell>
          <cell r="B3075" t="str">
            <v>Tubo galvanizado sem costura schedule 40, DN= 6´, inclusive conexões</v>
          </cell>
          <cell r="C3075" t="str">
            <v>M</v>
          </cell>
          <cell r="D3075">
            <v>725.64</v>
          </cell>
          <cell r="E3075">
            <v>125.54</v>
          </cell>
          <cell r="F3075">
            <v>851.18</v>
          </cell>
          <cell r="G3075">
            <v>9</v>
          </cell>
        </row>
        <row r="3076">
          <cell r="A3076" t="str">
            <v>46.09</v>
          </cell>
          <cell r="B3076" t="str">
            <v>Conexoes e acessorios em ferro fundido, predial e tradicional, esgoto e pluvial</v>
          </cell>
          <cell r="G3076">
            <v>9</v>
          </cell>
        </row>
        <row r="3077">
          <cell r="A3077" t="str">
            <v>46.09.050</v>
          </cell>
          <cell r="B3077" t="str">
            <v>Joelho 45° em ferro fundido, linha predial tradicional, DN= 50 mm</v>
          </cell>
          <cell r="C3077" t="str">
            <v>UN</v>
          </cell>
          <cell r="D3077">
            <v>82.26</v>
          </cell>
          <cell r="E3077">
            <v>13.69</v>
          </cell>
          <cell r="F3077">
            <v>95.95</v>
          </cell>
          <cell r="G3077">
            <v>9</v>
          </cell>
        </row>
        <row r="3078">
          <cell r="A3078" t="str">
            <v>46.09.060</v>
          </cell>
          <cell r="B3078" t="str">
            <v>Joelho 45° em ferro fundido, linha predial tradicional, DN= 75 mm</v>
          </cell>
          <cell r="C3078" t="str">
            <v>UN</v>
          </cell>
          <cell r="D3078">
            <v>111.7</v>
          </cell>
          <cell r="E3078">
            <v>13.69</v>
          </cell>
          <cell r="F3078">
            <v>125.39</v>
          </cell>
          <cell r="G3078">
            <v>9</v>
          </cell>
        </row>
        <row r="3079">
          <cell r="A3079" t="str">
            <v>46.09.070</v>
          </cell>
          <cell r="B3079" t="str">
            <v>Joelho 45° em ferro fundido, linha predial tradicional, DN= 100 mm</v>
          </cell>
          <cell r="C3079" t="str">
            <v>UN</v>
          </cell>
          <cell r="D3079">
            <v>114.88</v>
          </cell>
          <cell r="E3079">
            <v>18.260000000000002</v>
          </cell>
          <cell r="F3079">
            <v>133.13999999999999</v>
          </cell>
          <cell r="G3079">
            <v>9</v>
          </cell>
        </row>
        <row r="3080">
          <cell r="A3080" t="str">
            <v>46.09.080</v>
          </cell>
          <cell r="B3080" t="str">
            <v>Joelho 45° em ferro fundido, linha predial tradicional, DN= 150 mm</v>
          </cell>
          <cell r="C3080" t="str">
            <v>UN</v>
          </cell>
          <cell r="D3080">
            <v>231.88</v>
          </cell>
          <cell r="E3080">
            <v>18.260000000000002</v>
          </cell>
          <cell r="F3080">
            <v>250.14</v>
          </cell>
          <cell r="G3080">
            <v>9</v>
          </cell>
        </row>
        <row r="3081">
          <cell r="A3081" t="str">
            <v>46.09.100</v>
          </cell>
          <cell r="B3081" t="str">
            <v>Joelho 87° 30´ em ferro fundido, linha predial tradicional, DN= 50 mm</v>
          </cell>
          <cell r="C3081" t="str">
            <v>UN</v>
          </cell>
          <cell r="D3081">
            <v>115.57</v>
          </cell>
          <cell r="E3081">
            <v>13.69</v>
          </cell>
          <cell r="F3081">
            <v>129.26</v>
          </cell>
          <cell r="G3081">
            <v>9</v>
          </cell>
        </row>
        <row r="3082">
          <cell r="A3082" t="str">
            <v>46.09.110</v>
          </cell>
          <cell r="B3082" t="str">
            <v>Joelho 87° 30´ em ferro fundido, linha predial tradicional, DN= 75 mm</v>
          </cell>
          <cell r="C3082" t="str">
            <v>UN</v>
          </cell>
          <cell r="D3082">
            <v>158.22999999999999</v>
          </cell>
          <cell r="E3082">
            <v>13.69</v>
          </cell>
          <cell r="F3082">
            <v>171.92</v>
          </cell>
          <cell r="G3082">
            <v>9</v>
          </cell>
        </row>
        <row r="3083">
          <cell r="A3083" t="str">
            <v>46.09.120</v>
          </cell>
          <cell r="B3083" t="str">
            <v>Joelho 87° 30´ em ferro fundido, linha predial tradicional, DN= 100 mm</v>
          </cell>
          <cell r="C3083" t="str">
            <v>UN</v>
          </cell>
          <cell r="D3083">
            <v>203.77</v>
          </cell>
          <cell r="E3083">
            <v>18.260000000000002</v>
          </cell>
          <cell r="F3083">
            <v>222.03</v>
          </cell>
          <cell r="G3083">
            <v>9</v>
          </cell>
        </row>
        <row r="3084">
          <cell r="A3084" t="str">
            <v>46.09.130</v>
          </cell>
          <cell r="B3084" t="str">
            <v>Joelho 87° 30´ em ferro fundido, linha predial tradicional, DN= 150 mm</v>
          </cell>
          <cell r="C3084" t="str">
            <v>UN</v>
          </cell>
          <cell r="D3084">
            <v>305.39</v>
          </cell>
          <cell r="E3084">
            <v>18.260000000000002</v>
          </cell>
          <cell r="F3084">
            <v>323.64999999999998</v>
          </cell>
          <cell r="G3084">
            <v>5</v>
          </cell>
        </row>
        <row r="3085">
          <cell r="A3085" t="str">
            <v>46.09.150</v>
          </cell>
          <cell r="B3085" t="str">
            <v>Luva bolsa e bolsa em ferro fundido, linha predial tradicional, DN= 50 mm</v>
          </cell>
          <cell r="C3085" t="str">
            <v>UN</v>
          </cell>
          <cell r="D3085">
            <v>74.069999999999993</v>
          </cell>
          <cell r="E3085">
            <v>13.69</v>
          </cell>
          <cell r="F3085">
            <v>87.76</v>
          </cell>
          <cell r="G3085">
            <v>9</v>
          </cell>
        </row>
        <row r="3086">
          <cell r="A3086" t="str">
            <v>46.09.160</v>
          </cell>
          <cell r="B3086" t="str">
            <v>Luva bolsa e bolsa em ferro fundido, linha predial tradicional, DN= 75 mm</v>
          </cell>
          <cell r="C3086" t="str">
            <v>UN</v>
          </cell>
          <cell r="D3086">
            <v>75.930000000000007</v>
          </cell>
          <cell r="E3086">
            <v>13.69</v>
          </cell>
          <cell r="F3086">
            <v>89.62</v>
          </cell>
          <cell r="G3086">
            <v>9</v>
          </cell>
        </row>
        <row r="3087">
          <cell r="A3087" t="str">
            <v>46.09.170</v>
          </cell>
          <cell r="B3087" t="str">
            <v>Luva bolsa e bolsa em ferro fundido, linha predial tradicional, DN= 100 mm</v>
          </cell>
          <cell r="C3087" t="str">
            <v>UN</v>
          </cell>
          <cell r="D3087">
            <v>105.04</v>
          </cell>
          <cell r="E3087">
            <v>18.260000000000002</v>
          </cell>
          <cell r="F3087">
            <v>123.3</v>
          </cell>
          <cell r="G3087">
            <v>9</v>
          </cell>
        </row>
        <row r="3088">
          <cell r="A3088" t="str">
            <v>46.09.180</v>
          </cell>
          <cell r="B3088" t="str">
            <v>Luva bolsa e bolsa em ferro fundido, linha predial tradicional, DN= 150 mm</v>
          </cell>
          <cell r="C3088" t="str">
            <v>UN</v>
          </cell>
          <cell r="D3088">
            <v>146.38999999999999</v>
          </cell>
          <cell r="E3088">
            <v>18.260000000000002</v>
          </cell>
          <cell r="F3088">
            <v>164.65</v>
          </cell>
          <cell r="G3088">
            <v>9</v>
          </cell>
        </row>
        <row r="3089">
          <cell r="A3089" t="str">
            <v>46.09.200</v>
          </cell>
          <cell r="B3089" t="str">
            <v>Placa cega em ferro fundido, linha predial tradicional, DN= 75 mm</v>
          </cell>
          <cell r="C3089" t="str">
            <v>UN</v>
          </cell>
          <cell r="D3089">
            <v>51.18</v>
          </cell>
          <cell r="E3089">
            <v>13.69</v>
          </cell>
          <cell r="F3089">
            <v>64.87</v>
          </cell>
          <cell r="G3089">
            <v>9</v>
          </cell>
        </row>
        <row r="3090">
          <cell r="A3090" t="str">
            <v>46.09.210</v>
          </cell>
          <cell r="B3090" t="str">
            <v>Placa cega em ferro fundido, linha predial tradicional, DN= 100 mm</v>
          </cell>
          <cell r="C3090" t="str">
            <v>UN</v>
          </cell>
          <cell r="D3090">
            <v>70.75</v>
          </cell>
          <cell r="E3090">
            <v>18.260000000000002</v>
          </cell>
          <cell r="F3090">
            <v>89.01</v>
          </cell>
          <cell r="G3090">
            <v>9</v>
          </cell>
        </row>
        <row r="3091">
          <cell r="A3091" t="str">
            <v>46.09.230</v>
          </cell>
          <cell r="B3091" t="str">
            <v>Junção 45° em ferro fundido, linha predial tradicional, DN= 50 x 50 mm</v>
          </cell>
          <cell r="C3091" t="str">
            <v>UN</v>
          </cell>
          <cell r="D3091">
            <v>127.89</v>
          </cell>
          <cell r="E3091">
            <v>13.69</v>
          </cell>
          <cell r="F3091">
            <v>141.58000000000001</v>
          </cell>
          <cell r="G3091">
            <v>9</v>
          </cell>
        </row>
        <row r="3092">
          <cell r="A3092" t="str">
            <v>46.09.240</v>
          </cell>
          <cell r="B3092" t="str">
            <v>Junção 45° em ferro fundido, linha predial tradicional, DN= 75 x 50 mm</v>
          </cell>
          <cell r="C3092" t="str">
            <v>UN</v>
          </cell>
          <cell r="D3092">
            <v>139.55000000000001</v>
          </cell>
          <cell r="E3092">
            <v>18.260000000000002</v>
          </cell>
          <cell r="F3092">
            <v>157.81</v>
          </cell>
          <cell r="G3092">
            <v>9</v>
          </cell>
        </row>
        <row r="3093">
          <cell r="A3093" t="str">
            <v>46.09.250</v>
          </cell>
          <cell r="B3093" t="str">
            <v>Junção 45° em ferro fundido, linha predial tradicional, DN= 75 x 75 mm</v>
          </cell>
          <cell r="C3093" t="str">
            <v>UN</v>
          </cell>
          <cell r="D3093">
            <v>171.32</v>
          </cell>
          <cell r="E3093">
            <v>18.260000000000002</v>
          </cell>
          <cell r="F3093">
            <v>189.58</v>
          </cell>
          <cell r="G3093">
            <v>9</v>
          </cell>
        </row>
        <row r="3094">
          <cell r="A3094" t="str">
            <v>46.09.260</v>
          </cell>
          <cell r="B3094" t="str">
            <v>Junção 45° em ferro fundido, linha predial tradicional, DN= 100 x 50 mm</v>
          </cell>
          <cell r="C3094" t="str">
            <v>UN</v>
          </cell>
          <cell r="D3094">
            <v>179.88</v>
          </cell>
          <cell r="E3094">
            <v>18.260000000000002</v>
          </cell>
          <cell r="F3094">
            <v>198.14</v>
          </cell>
          <cell r="G3094">
            <v>9</v>
          </cell>
        </row>
        <row r="3095">
          <cell r="A3095" t="str">
            <v>46.09.270</v>
          </cell>
          <cell r="B3095" t="str">
            <v>Junção 45° em ferro fundido, linha predial tradicional, DN= 100 x 75 mm</v>
          </cell>
          <cell r="C3095" t="str">
            <v>UN</v>
          </cell>
          <cell r="D3095">
            <v>206.68</v>
          </cell>
          <cell r="E3095">
            <v>18.260000000000002</v>
          </cell>
          <cell r="F3095">
            <v>224.94</v>
          </cell>
          <cell r="G3095">
            <v>9</v>
          </cell>
        </row>
        <row r="3096">
          <cell r="A3096" t="str">
            <v>46.09.280</v>
          </cell>
          <cell r="B3096" t="str">
            <v>Junção 45° em ferro fundido, linha predial tradicional, DN= 100 x 100 mm</v>
          </cell>
          <cell r="C3096" t="str">
            <v>UN</v>
          </cell>
          <cell r="D3096">
            <v>235.07</v>
          </cell>
          <cell r="E3096">
            <v>18.260000000000002</v>
          </cell>
          <cell r="F3096">
            <v>253.33</v>
          </cell>
          <cell r="G3096">
            <v>9</v>
          </cell>
        </row>
        <row r="3097">
          <cell r="A3097" t="str">
            <v>46.09.290</v>
          </cell>
          <cell r="B3097" t="str">
            <v>Junção 45° em ferro fundido, linha predial tradicional, DN= 150 x 100 mm</v>
          </cell>
          <cell r="C3097" t="str">
            <v>UN</v>
          </cell>
          <cell r="D3097">
            <v>312.44</v>
          </cell>
          <cell r="E3097">
            <v>22.83</v>
          </cell>
          <cell r="F3097">
            <v>335.27</v>
          </cell>
          <cell r="G3097">
            <v>9</v>
          </cell>
        </row>
        <row r="3098">
          <cell r="A3098" t="str">
            <v>46.09.300</v>
          </cell>
          <cell r="B3098" t="str">
            <v>Junção dupla 45° em ferro fundido, linha predial tradicional, DN= 100 mm</v>
          </cell>
          <cell r="C3098" t="str">
            <v>UN</v>
          </cell>
          <cell r="D3098">
            <v>286.42</v>
          </cell>
          <cell r="E3098">
            <v>18.260000000000002</v>
          </cell>
          <cell r="F3098">
            <v>304.68</v>
          </cell>
          <cell r="G3098">
            <v>9</v>
          </cell>
        </row>
        <row r="3099">
          <cell r="A3099" t="str">
            <v>46.09.320</v>
          </cell>
          <cell r="B3099" t="str">
            <v>Te sanitário 87° 30´ em ferro fundido, linha predial tradicional, DN= 50 x 50 mm</v>
          </cell>
          <cell r="C3099" t="str">
            <v>UN</v>
          </cell>
          <cell r="D3099">
            <v>129.37</v>
          </cell>
          <cell r="E3099">
            <v>13.69</v>
          </cell>
          <cell r="F3099">
            <v>143.06</v>
          </cell>
          <cell r="G3099">
            <v>9</v>
          </cell>
        </row>
        <row r="3100">
          <cell r="A3100" t="str">
            <v>46.09.330</v>
          </cell>
          <cell r="B3100" t="str">
            <v>Te sanitário 87° 30´ em ferro fundido, linha predial tradicional, DN= 75 x 50 mm</v>
          </cell>
          <cell r="C3100" t="str">
            <v>UN</v>
          </cell>
          <cell r="D3100">
            <v>157.49</v>
          </cell>
          <cell r="E3100">
            <v>18.260000000000002</v>
          </cell>
          <cell r="F3100">
            <v>175.75</v>
          </cell>
          <cell r="G3100">
            <v>9</v>
          </cell>
        </row>
        <row r="3101">
          <cell r="A3101" t="str">
            <v>46.09.340</v>
          </cell>
          <cell r="B3101" t="str">
            <v>Te sanitário 87° 30´ em ferro fundido, linha predial tradicional, DN= 75 x 75 mm</v>
          </cell>
          <cell r="C3101" t="str">
            <v>UN</v>
          </cell>
          <cell r="D3101">
            <v>191.41</v>
          </cell>
          <cell r="E3101">
            <v>18.260000000000002</v>
          </cell>
          <cell r="F3101">
            <v>209.67</v>
          </cell>
          <cell r="G3101">
            <v>9</v>
          </cell>
        </row>
        <row r="3102">
          <cell r="A3102" t="str">
            <v>46.09.350</v>
          </cell>
          <cell r="B3102" t="str">
            <v>Te sanitário 87° 30´ em ferro fundido, linha predial tradicional, DN= 100 x 50 mm</v>
          </cell>
          <cell r="C3102" t="str">
            <v>UN</v>
          </cell>
          <cell r="D3102">
            <v>197.33</v>
          </cell>
          <cell r="E3102">
            <v>18.260000000000002</v>
          </cell>
          <cell r="F3102">
            <v>215.59</v>
          </cell>
          <cell r="G3102">
            <v>9</v>
          </cell>
        </row>
        <row r="3103">
          <cell r="A3103" t="str">
            <v>46.09.360</v>
          </cell>
          <cell r="B3103" t="str">
            <v>Te sanitário 87° 30´ em ferro fundido, linha predial tradicional, DN= 100 x 75 mm</v>
          </cell>
          <cell r="C3103" t="str">
            <v>UN</v>
          </cell>
          <cell r="D3103">
            <v>201.43</v>
          </cell>
          <cell r="E3103">
            <v>18.260000000000002</v>
          </cell>
          <cell r="F3103">
            <v>219.69</v>
          </cell>
          <cell r="G3103">
            <v>9</v>
          </cell>
        </row>
        <row r="3104">
          <cell r="A3104" t="str">
            <v>46.09.370</v>
          </cell>
          <cell r="B3104" t="str">
            <v>Te sanitário 87° 30´ em ferro fundido, linha predial tradicional, DN= 100 x 100 mm</v>
          </cell>
          <cell r="C3104" t="str">
            <v>UN</v>
          </cell>
          <cell r="D3104">
            <v>255.48</v>
          </cell>
          <cell r="E3104">
            <v>18.260000000000002</v>
          </cell>
          <cell r="F3104">
            <v>273.74</v>
          </cell>
          <cell r="G3104">
            <v>9</v>
          </cell>
        </row>
        <row r="3105">
          <cell r="A3105" t="str">
            <v>46.09.400</v>
          </cell>
          <cell r="B3105" t="str">
            <v>Bucha de redução em ferro fundido, linha predial tradicional, DN= 75 x 50 mm</v>
          </cell>
          <cell r="C3105" t="str">
            <v>UN</v>
          </cell>
          <cell r="D3105">
            <v>49.39</v>
          </cell>
          <cell r="E3105">
            <v>18.260000000000002</v>
          </cell>
          <cell r="F3105">
            <v>67.650000000000006</v>
          </cell>
          <cell r="G3105">
            <v>9</v>
          </cell>
        </row>
        <row r="3106">
          <cell r="A3106" t="str">
            <v>46.09.410</v>
          </cell>
          <cell r="B3106" t="str">
            <v>Bucha de redução em ferro fundido, linha predial tradicional, DN= 100 x 75 mm</v>
          </cell>
          <cell r="C3106" t="str">
            <v>UN</v>
          </cell>
          <cell r="D3106">
            <v>50.8</v>
          </cell>
          <cell r="E3106">
            <v>18.260000000000002</v>
          </cell>
          <cell r="F3106">
            <v>69.06</v>
          </cell>
          <cell r="G3106">
            <v>9</v>
          </cell>
        </row>
        <row r="3107">
          <cell r="A3107" t="str">
            <v>46.09.420</v>
          </cell>
          <cell r="B3107" t="str">
            <v>Bucha de redução em ferro fundido, linha predial tradicional, DN= 150 x 100 mm</v>
          </cell>
          <cell r="C3107" t="str">
            <v>UN</v>
          </cell>
          <cell r="D3107">
            <v>139.32</v>
          </cell>
          <cell r="E3107">
            <v>22.83</v>
          </cell>
          <cell r="F3107">
            <v>162.15</v>
          </cell>
          <cell r="G3107">
            <v>9</v>
          </cell>
        </row>
        <row r="3108">
          <cell r="A3108" t="str">
            <v>46.10</v>
          </cell>
          <cell r="B3108" t="str">
            <v>Tubulacao em cobre para agua quente, gas e vapor</v>
          </cell>
          <cell r="G3108">
            <v>9</v>
          </cell>
        </row>
        <row r="3109">
          <cell r="A3109" t="str">
            <v>46.10.010</v>
          </cell>
          <cell r="B3109" t="str">
            <v>Tubo de cobre classe A, DN= 15mm (1/2´), inclusive conexões</v>
          </cell>
          <cell r="C3109" t="str">
            <v>M</v>
          </cell>
          <cell r="D3109">
            <v>71.53</v>
          </cell>
          <cell r="E3109">
            <v>15.07</v>
          </cell>
          <cell r="F3109">
            <v>86.6</v>
          </cell>
          <cell r="G3109">
            <v>9</v>
          </cell>
        </row>
        <row r="3110">
          <cell r="A3110" t="str">
            <v>46.10.020</v>
          </cell>
          <cell r="B3110" t="str">
            <v>Tubo de cobre classe A, DN= 22mm (3/4´), inclusive conexões</v>
          </cell>
          <cell r="C3110" t="str">
            <v>M</v>
          </cell>
          <cell r="D3110">
            <v>113.26</v>
          </cell>
          <cell r="E3110">
            <v>16.440000000000001</v>
          </cell>
          <cell r="F3110">
            <v>129.69999999999999</v>
          </cell>
          <cell r="G3110">
            <v>9</v>
          </cell>
        </row>
        <row r="3111">
          <cell r="A3111" t="str">
            <v>46.10.030</v>
          </cell>
          <cell r="B3111" t="str">
            <v>Tubo de cobre classe A, DN= 28mm (1´), inclusive conexões</v>
          </cell>
          <cell r="C3111" t="str">
            <v>M</v>
          </cell>
          <cell r="D3111">
            <v>134.66</v>
          </cell>
          <cell r="E3111">
            <v>20.55</v>
          </cell>
          <cell r="F3111">
            <v>155.21</v>
          </cell>
          <cell r="G3111">
            <v>9</v>
          </cell>
        </row>
        <row r="3112">
          <cell r="A3112" t="str">
            <v>46.10.040</v>
          </cell>
          <cell r="B3112" t="str">
            <v>Tubo de cobre classe A, DN= 35mm (1 1/4´), inclusive conexões</v>
          </cell>
          <cell r="C3112" t="str">
            <v>M</v>
          </cell>
          <cell r="D3112">
            <v>216.08</v>
          </cell>
          <cell r="E3112">
            <v>23.28</v>
          </cell>
          <cell r="F3112">
            <v>239.36</v>
          </cell>
          <cell r="G3112">
            <v>9</v>
          </cell>
        </row>
        <row r="3113">
          <cell r="A3113" t="str">
            <v>46.10.050</v>
          </cell>
          <cell r="B3113" t="str">
            <v>Tubo de cobre classe A, DN= 42mm (1 1/2´), inclusive conexões</v>
          </cell>
          <cell r="C3113" t="str">
            <v>M</v>
          </cell>
          <cell r="D3113">
            <v>267.39999999999998</v>
          </cell>
          <cell r="E3113">
            <v>23.28</v>
          </cell>
          <cell r="F3113">
            <v>290.68</v>
          </cell>
          <cell r="G3113">
            <v>9</v>
          </cell>
        </row>
        <row r="3114">
          <cell r="A3114" t="str">
            <v>46.10.060</v>
          </cell>
          <cell r="B3114" t="str">
            <v>Tubo de cobre classe A, DN= 54mm (2´), inclusive conexões</v>
          </cell>
          <cell r="C3114" t="str">
            <v>M</v>
          </cell>
          <cell r="D3114">
            <v>359.98</v>
          </cell>
          <cell r="E3114">
            <v>31.5</v>
          </cell>
          <cell r="F3114">
            <v>391.48</v>
          </cell>
          <cell r="G3114">
            <v>9</v>
          </cell>
        </row>
        <row r="3115">
          <cell r="A3115" t="str">
            <v>46.10.070</v>
          </cell>
          <cell r="B3115" t="str">
            <v>Tubo de cobre classe A, DN= 66mm (2 1/2´), inclusive conexões</v>
          </cell>
          <cell r="C3115" t="str">
            <v>M</v>
          </cell>
          <cell r="D3115">
            <v>478.39</v>
          </cell>
          <cell r="E3115">
            <v>36.97</v>
          </cell>
          <cell r="F3115">
            <v>515.36</v>
          </cell>
          <cell r="G3115">
            <v>9</v>
          </cell>
        </row>
        <row r="3116">
          <cell r="A3116" t="str">
            <v>46.10.080</v>
          </cell>
          <cell r="B3116" t="str">
            <v>Tubo de cobre classe A, DN= 79mm (3´), inclusive conexões</v>
          </cell>
          <cell r="C3116" t="str">
            <v>M</v>
          </cell>
          <cell r="D3116">
            <v>583.37</v>
          </cell>
          <cell r="E3116">
            <v>39.72</v>
          </cell>
          <cell r="F3116">
            <v>623.09</v>
          </cell>
          <cell r="G3116">
            <v>5</v>
          </cell>
        </row>
        <row r="3117">
          <cell r="A3117" t="str">
            <v>46.10.090</v>
          </cell>
          <cell r="B3117" t="str">
            <v>Tubo de cobre classe A, DN= 104mm (4´), inclusive conexões</v>
          </cell>
          <cell r="C3117" t="str">
            <v>M</v>
          </cell>
          <cell r="D3117">
            <v>822.49</v>
          </cell>
          <cell r="E3117">
            <v>45.19</v>
          </cell>
          <cell r="F3117">
            <v>867.68</v>
          </cell>
          <cell r="G3117">
            <v>9</v>
          </cell>
        </row>
        <row r="3118">
          <cell r="A3118" t="str">
            <v>46.10.200</v>
          </cell>
          <cell r="B3118" t="str">
            <v>Tubo de cobre classe E, DN= 22mm (3/4´), inclusive conexões</v>
          </cell>
          <cell r="C3118" t="str">
            <v>M</v>
          </cell>
          <cell r="D3118">
            <v>80.28</v>
          </cell>
          <cell r="E3118">
            <v>16.440000000000001</v>
          </cell>
          <cell r="F3118">
            <v>96.72</v>
          </cell>
          <cell r="G3118">
            <v>9</v>
          </cell>
        </row>
        <row r="3119">
          <cell r="A3119" t="str">
            <v>46.10.210</v>
          </cell>
          <cell r="B3119" t="str">
            <v>Tubo de cobre classe E, DN= 28mm (1´), inclusive conexões</v>
          </cell>
          <cell r="C3119" t="str">
            <v>M</v>
          </cell>
          <cell r="D3119">
            <v>91.81</v>
          </cell>
          <cell r="E3119">
            <v>20.55</v>
          </cell>
          <cell r="F3119">
            <v>112.36</v>
          </cell>
          <cell r="G3119">
            <v>9</v>
          </cell>
        </row>
        <row r="3120">
          <cell r="A3120" t="str">
            <v>46.10.220</v>
          </cell>
          <cell r="B3120" t="str">
            <v>Tubo de cobre classe E, DN= 35mm (1 1/4´), inclusive conexões</v>
          </cell>
          <cell r="C3120" t="str">
            <v>M</v>
          </cell>
          <cell r="D3120">
            <v>166.77</v>
          </cell>
          <cell r="E3120">
            <v>23.28</v>
          </cell>
          <cell r="F3120">
            <v>190.05</v>
          </cell>
          <cell r="G3120">
            <v>9</v>
          </cell>
        </row>
        <row r="3121">
          <cell r="A3121" t="str">
            <v>46.10.230</v>
          </cell>
          <cell r="B3121" t="str">
            <v>Tubo de cobre classe E, DN= 42mm (1 1/2´), inclusive conexões</v>
          </cell>
          <cell r="C3121" t="str">
            <v>M</v>
          </cell>
          <cell r="D3121">
            <v>231.83</v>
          </cell>
          <cell r="E3121">
            <v>23.28</v>
          </cell>
          <cell r="F3121">
            <v>255.11</v>
          </cell>
          <cell r="G3121">
            <v>9</v>
          </cell>
        </row>
        <row r="3122">
          <cell r="A3122" t="str">
            <v>46.10.240</v>
          </cell>
          <cell r="B3122" t="str">
            <v>Tubo de cobre classe E, DN= 54mm (2´), inclusive conexões</v>
          </cell>
          <cell r="C3122" t="str">
            <v>M</v>
          </cell>
          <cell r="D3122">
            <v>265.89999999999998</v>
          </cell>
          <cell r="E3122">
            <v>31.5</v>
          </cell>
          <cell r="F3122">
            <v>297.39999999999998</v>
          </cell>
          <cell r="G3122">
            <v>9</v>
          </cell>
        </row>
        <row r="3123">
          <cell r="A3123" t="str">
            <v>46.10.250</v>
          </cell>
          <cell r="B3123" t="str">
            <v>Tubo de cobre classe E, DN= 66mm (2 1/2´), inclusive conexões</v>
          </cell>
          <cell r="C3123" t="str">
            <v>M</v>
          </cell>
          <cell r="D3123">
            <v>362.93</v>
          </cell>
          <cell r="E3123">
            <v>36.97</v>
          </cell>
          <cell r="F3123">
            <v>399.9</v>
          </cell>
          <cell r="G3123">
            <v>9</v>
          </cell>
        </row>
        <row r="3124">
          <cell r="A3124" t="str">
            <v>46.12</v>
          </cell>
          <cell r="B3124" t="str">
            <v>Tubulacao em concreto para rede de aguas pluviais</v>
          </cell>
          <cell r="G3124">
            <v>9</v>
          </cell>
        </row>
        <row r="3125">
          <cell r="A3125" t="str">
            <v>46.12.010</v>
          </cell>
          <cell r="B3125" t="str">
            <v>Tubo de concreto (PS-1), DN= 300mm</v>
          </cell>
          <cell r="C3125" t="str">
            <v>M</v>
          </cell>
          <cell r="D3125">
            <v>68.97</v>
          </cell>
          <cell r="E3125">
            <v>30.19</v>
          </cell>
          <cell r="F3125">
            <v>99.16</v>
          </cell>
          <cell r="G3125">
            <v>9</v>
          </cell>
        </row>
        <row r="3126">
          <cell r="A3126" t="str">
            <v>46.12.020</v>
          </cell>
          <cell r="B3126" t="str">
            <v>Tubo de concreto (PS-1), DN= 400mm</v>
          </cell>
          <cell r="C3126" t="str">
            <v>M</v>
          </cell>
          <cell r="D3126">
            <v>85.91</v>
          </cell>
          <cell r="E3126">
            <v>35.04</v>
          </cell>
          <cell r="F3126">
            <v>120.95</v>
          </cell>
          <cell r="G3126">
            <v>9</v>
          </cell>
        </row>
        <row r="3127">
          <cell r="A3127" t="str">
            <v>46.12.050</v>
          </cell>
          <cell r="B3127" t="str">
            <v>Tubo de concreto (PS-2), DN= 300mm</v>
          </cell>
          <cell r="C3127" t="str">
            <v>M</v>
          </cell>
          <cell r="D3127">
            <v>68.48</v>
          </cell>
          <cell r="E3127">
            <v>30.19</v>
          </cell>
          <cell r="F3127">
            <v>98.67</v>
          </cell>
          <cell r="G3127">
            <v>9</v>
          </cell>
        </row>
        <row r="3128">
          <cell r="A3128" t="str">
            <v>46.12.060</v>
          </cell>
          <cell r="B3128" t="str">
            <v>Tubo de concreto (PS-2), DN= 400mm</v>
          </cell>
          <cell r="C3128" t="str">
            <v>M</v>
          </cell>
          <cell r="D3128">
            <v>85.88</v>
          </cell>
          <cell r="E3128">
            <v>35.04</v>
          </cell>
          <cell r="F3128">
            <v>120.92</v>
          </cell>
          <cell r="G3128">
            <v>9</v>
          </cell>
        </row>
        <row r="3129">
          <cell r="A3129" t="str">
            <v>46.12.070</v>
          </cell>
          <cell r="B3129" t="str">
            <v>Tubo de concreto (PS-2), DN= 500mm</v>
          </cell>
          <cell r="C3129" t="str">
            <v>M</v>
          </cell>
          <cell r="D3129">
            <v>119.76</v>
          </cell>
          <cell r="E3129">
            <v>43.28</v>
          </cell>
          <cell r="F3129">
            <v>163.04</v>
          </cell>
          <cell r="G3129">
            <v>9</v>
          </cell>
        </row>
        <row r="3130">
          <cell r="A3130" t="str">
            <v>46.12.080</v>
          </cell>
          <cell r="B3130" t="str">
            <v>Tubo de concreto (PA-1), DN= 600mm</v>
          </cell>
          <cell r="C3130" t="str">
            <v>M</v>
          </cell>
          <cell r="D3130">
            <v>224.42</v>
          </cell>
          <cell r="E3130">
            <v>49.26</v>
          </cell>
          <cell r="F3130">
            <v>273.68</v>
          </cell>
          <cell r="G3130">
            <v>9</v>
          </cell>
        </row>
        <row r="3131">
          <cell r="A3131" t="str">
            <v>46.12.100</v>
          </cell>
          <cell r="B3131" t="str">
            <v>Tubo de concreto (PA-1), DN= 800mm</v>
          </cell>
          <cell r="C3131" t="str">
            <v>M</v>
          </cell>
          <cell r="D3131">
            <v>374.35</v>
          </cell>
          <cell r="E3131">
            <v>63.46</v>
          </cell>
          <cell r="F3131">
            <v>437.81</v>
          </cell>
          <cell r="G3131">
            <v>9</v>
          </cell>
        </row>
        <row r="3132">
          <cell r="A3132" t="str">
            <v>46.12.120</v>
          </cell>
          <cell r="B3132" t="str">
            <v>Tubo de concreto (PA-1), DN= 1000mm</v>
          </cell>
          <cell r="C3132" t="str">
            <v>M</v>
          </cell>
          <cell r="D3132">
            <v>522.36</v>
          </cell>
          <cell r="E3132">
            <v>79.930000000000007</v>
          </cell>
          <cell r="F3132">
            <v>602.29</v>
          </cell>
          <cell r="G3132">
            <v>5</v>
          </cell>
        </row>
        <row r="3133">
          <cell r="A3133" t="str">
            <v>46.12.140</v>
          </cell>
          <cell r="B3133" t="str">
            <v>Tubo de concreto (PA-1), DN= 1200mm</v>
          </cell>
          <cell r="C3133" t="str">
            <v>M</v>
          </cell>
          <cell r="D3133">
            <v>761.69</v>
          </cell>
          <cell r="E3133">
            <v>119.5</v>
          </cell>
          <cell r="F3133">
            <v>881.19</v>
          </cell>
          <cell r="G3133">
            <v>9</v>
          </cell>
        </row>
        <row r="3134">
          <cell r="A3134" t="str">
            <v>46.12.150</v>
          </cell>
          <cell r="B3134" t="str">
            <v>Tubo de concreto (PA-2), DN= 600mm</v>
          </cell>
          <cell r="C3134" t="str">
            <v>M</v>
          </cell>
          <cell r="D3134">
            <v>197.89</v>
          </cell>
          <cell r="E3134">
            <v>49.26</v>
          </cell>
          <cell r="F3134">
            <v>247.15</v>
          </cell>
          <cell r="G3134">
            <v>9</v>
          </cell>
        </row>
        <row r="3135">
          <cell r="A3135" t="str">
            <v>46.12.160</v>
          </cell>
          <cell r="B3135" t="str">
            <v>Tubo de concreto (PA-2), DN= 800mm</v>
          </cell>
          <cell r="C3135" t="str">
            <v>M</v>
          </cell>
          <cell r="D3135">
            <v>397.27</v>
          </cell>
          <cell r="E3135">
            <v>63.46</v>
          </cell>
          <cell r="F3135">
            <v>460.73</v>
          </cell>
          <cell r="G3135">
            <v>9</v>
          </cell>
        </row>
        <row r="3136">
          <cell r="A3136" t="str">
            <v>46.12.170</v>
          </cell>
          <cell r="B3136" t="str">
            <v>Tubo de concreto (PA-2), DN= 1000mm</v>
          </cell>
          <cell r="C3136" t="str">
            <v>M</v>
          </cell>
          <cell r="D3136">
            <v>556.89</v>
          </cell>
          <cell r="E3136">
            <v>79.930000000000007</v>
          </cell>
          <cell r="F3136">
            <v>636.82000000000005</v>
          </cell>
          <cell r="G3136">
            <v>9</v>
          </cell>
        </row>
        <row r="3137">
          <cell r="A3137" t="str">
            <v>46.12.180</v>
          </cell>
          <cell r="B3137" t="str">
            <v>Tubo de concreto (PA-3), DN= 600mm</v>
          </cell>
          <cell r="C3137" t="str">
            <v>M</v>
          </cell>
          <cell r="D3137">
            <v>284.48</v>
          </cell>
          <cell r="E3137">
            <v>49.26</v>
          </cell>
          <cell r="F3137">
            <v>333.74</v>
          </cell>
          <cell r="G3137">
            <v>9</v>
          </cell>
        </row>
        <row r="3138">
          <cell r="A3138" t="str">
            <v>46.12.190</v>
          </cell>
          <cell r="B3138" t="str">
            <v>Tubo de concreto (PA-3), DN= 800mm</v>
          </cell>
          <cell r="C3138" t="str">
            <v>M</v>
          </cell>
          <cell r="D3138">
            <v>481.8</v>
          </cell>
          <cell r="E3138">
            <v>63.46</v>
          </cell>
          <cell r="F3138">
            <v>545.26</v>
          </cell>
          <cell r="G3138">
            <v>9</v>
          </cell>
        </row>
        <row r="3139">
          <cell r="A3139" t="str">
            <v>46.12.200</v>
          </cell>
          <cell r="B3139" t="str">
            <v>Tubo de concreto (PA-3), DN= 1000mm</v>
          </cell>
          <cell r="C3139" t="str">
            <v>M</v>
          </cell>
          <cell r="D3139">
            <v>705.26</v>
          </cell>
          <cell r="E3139">
            <v>79.930000000000007</v>
          </cell>
          <cell r="F3139">
            <v>785.19</v>
          </cell>
          <cell r="G3139">
            <v>9</v>
          </cell>
        </row>
        <row r="3140">
          <cell r="A3140" t="str">
            <v>46.12.210</v>
          </cell>
          <cell r="B3140" t="str">
            <v>Meio tubo de concreto, DN= 300mm</v>
          </cell>
          <cell r="C3140" t="str">
            <v>M</v>
          </cell>
          <cell r="D3140">
            <v>34.479999999999997</v>
          </cell>
          <cell r="E3140">
            <v>29.25</v>
          </cell>
          <cell r="F3140">
            <v>63.73</v>
          </cell>
          <cell r="G3140">
            <v>9</v>
          </cell>
        </row>
        <row r="3141">
          <cell r="A3141" t="str">
            <v>46.12.220</v>
          </cell>
          <cell r="B3141" t="str">
            <v>Meio tubo de concreto, DN= 400mm</v>
          </cell>
          <cell r="C3141" t="str">
            <v>M</v>
          </cell>
          <cell r="D3141">
            <v>44.63</v>
          </cell>
          <cell r="E3141">
            <v>37.270000000000003</v>
          </cell>
          <cell r="F3141">
            <v>81.900000000000006</v>
          </cell>
          <cell r="G3141">
            <v>9</v>
          </cell>
        </row>
        <row r="3142">
          <cell r="A3142" t="str">
            <v>46.12.240</v>
          </cell>
          <cell r="B3142" t="str">
            <v>Meio tubo de concreto, DN= 600mm</v>
          </cell>
          <cell r="C3142" t="str">
            <v>M</v>
          </cell>
          <cell r="D3142">
            <v>80.47</v>
          </cell>
          <cell r="E3142">
            <v>63</v>
          </cell>
          <cell r="F3142">
            <v>143.47</v>
          </cell>
          <cell r="G3142">
            <v>9</v>
          </cell>
        </row>
        <row r="3143">
          <cell r="A3143" t="str">
            <v>46.12.250</v>
          </cell>
          <cell r="B3143" t="str">
            <v>Tubo de concreto (PA-2), DN= 1500mm</v>
          </cell>
          <cell r="C3143" t="str">
            <v>M</v>
          </cell>
          <cell r="D3143">
            <v>1214.46</v>
          </cell>
          <cell r="E3143">
            <v>179.25</v>
          </cell>
          <cell r="F3143">
            <v>1393.71</v>
          </cell>
          <cell r="G3143">
            <v>9</v>
          </cell>
        </row>
        <row r="3144">
          <cell r="A3144" t="str">
            <v>46.12.260</v>
          </cell>
          <cell r="B3144" t="str">
            <v>Tubo de concreto (PA-1), DN= 400mm</v>
          </cell>
          <cell r="C3144" t="str">
            <v>M</v>
          </cell>
          <cell r="D3144">
            <v>126.32</v>
          </cell>
          <cell r="E3144">
            <v>35.04</v>
          </cell>
          <cell r="F3144">
            <v>161.36000000000001</v>
          </cell>
          <cell r="G3144">
            <v>9</v>
          </cell>
        </row>
        <row r="3145">
          <cell r="A3145" t="str">
            <v>46.12.270</v>
          </cell>
          <cell r="B3145" t="str">
            <v>Tubo de concreto (PA-2), DN= 400mm</v>
          </cell>
          <cell r="C3145" t="str">
            <v>M</v>
          </cell>
          <cell r="D3145">
            <v>119.08</v>
          </cell>
          <cell r="E3145">
            <v>35.04</v>
          </cell>
          <cell r="F3145">
            <v>154.12</v>
          </cell>
          <cell r="G3145">
            <v>9</v>
          </cell>
        </row>
        <row r="3146">
          <cell r="A3146" t="str">
            <v>46.12.280</v>
          </cell>
          <cell r="B3146" t="str">
            <v>Tubo de concreto (PA-3), DN= 400mm</v>
          </cell>
          <cell r="C3146" t="str">
            <v>M</v>
          </cell>
          <cell r="D3146">
            <v>152.22999999999999</v>
          </cell>
          <cell r="E3146">
            <v>35.04</v>
          </cell>
          <cell r="F3146">
            <v>187.27</v>
          </cell>
          <cell r="G3146">
            <v>9</v>
          </cell>
        </row>
        <row r="3147">
          <cell r="A3147" t="str">
            <v>46.12.290</v>
          </cell>
          <cell r="B3147" t="str">
            <v>Tubo de concreto (PA-2), DN= 700mm</v>
          </cell>
          <cell r="C3147" t="str">
            <v>M</v>
          </cell>
          <cell r="D3147">
            <v>254.92</v>
          </cell>
          <cell r="E3147">
            <v>55.23</v>
          </cell>
          <cell r="F3147">
            <v>310.14999999999998</v>
          </cell>
          <cell r="G3147">
            <v>9</v>
          </cell>
        </row>
        <row r="3148">
          <cell r="A3148" t="str">
            <v>46.12.300</v>
          </cell>
          <cell r="B3148" t="str">
            <v>Tubo de concreto (PA-2), DN= 500mm</v>
          </cell>
          <cell r="C3148" t="str">
            <v>M</v>
          </cell>
          <cell r="D3148">
            <v>154.63</v>
          </cell>
          <cell r="E3148">
            <v>43.28</v>
          </cell>
          <cell r="F3148">
            <v>197.91</v>
          </cell>
          <cell r="G3148">
            <v>9</v>
          </cell>
        </row>
        <row r="3149">
          <cell r="A3149" t="str">
            <v>46.12.310</v>
          </cell>
          <cell r="B3149" t="str">
            <v>Tubo de concreto (PA-2), DN= 900mm</v>
          </cell>
          <cell r="C3149" t="str">
            <v>M</v>
          </cell>
          <cell r="D3149">
            <v>459.22</v>
          </cell>
          <cell r="E3149">
            <v>71.7</v>
          </cell>
          <cell r="F3149">
            <v>530.91999999999996</v>
          </cell>
          <cell r="G3149">
            <v>9</v>
          </cell>
        </row>
        <row r="3150">
          <cell r="A3150" t="str">
            <v>46.12.320</v>
          </cell>
          <cell r="B3150" t="str">
            <v>Tubo de concreto (PA-1), DN= 300mm</v>
          </cell>
          <cell r="C3150" t="str">
            <v>M</v>
          </cell>
          <cell r="D3150">
            <v>109.2</v>
          </cell>
          <cell r="E3150">
            <v>30.19</v>
          </cell>
          <cell r="F3150">
            <v>139.38999999999999</v>
          </cell>
          <cell r="G3150">
            <v>9</v>
          </cell>
        </row>
        <row r="3151">
          <cell r="A3151" t="str">
            <v>46.12.330</v>
          </cell>
          <cell r="B3151" t="str">
            <v>Tubo de concreto (PA-2), DN= 300mm</v>
          </cell>
          <cell r="C3151" t="str">
            <v>M</v>
          </cell>
          <cell r="D3151">
            <v>98.31</v>
          </cell>
          <cell r="E3151">
            <v>30.19</v>
          </cell>
          <cell r="F3151">
            <v>128.5</v>
          </cell>
          <cell r="G3151">
            <v>9</v>
          </cell>
        </row>
        <row r="3152">
          <cell r="A3152" t="str">
            <v>46.12.340</v>
          </cell>
          <cell r="B3152" t="str">
            <v>Meio tubo de concreto, DN= 200mm</v>
          </cell>
          <cell r="C3152" t="str">
            <v>M</v>
          </cell>
          <cell r="D3152">
            <v>23.96</v>
          </cell>
          <cell r="E3152">
            <v>10.65</v>
          </cell>
          <cell r="F3152">
            <v>34.61</v>
          </cell>
          <cell r="G3152">
            <v>9</v>
          </cell>
        </row>
        <row r="3153">
          <cell r="A3153" t="str">
            <v>46.13</v>
          </cell>
          <cell r="B3153" t="str">
            <v>Tubulacao em PEAD corrugado perfurado para rede drenagem</v>
          </cell>
          <cell r="G3153">
            <v>9</v>
          </cell>
        </row>
        <row r="3154">
          <cell r="A3154" t="str">
            <v>46.13.006</v>
          </cell>
          <cell r="B3154" t="str">
            <v>Tubo em polietileno de alta densidade corrugado perfurado, DN= 2 1/2´, inclusive conexões</v>
          </cell>
          <cell r="C3154" t="str">
            <v>M</v>
          </cell>
          <cell r="D3154">
            <v>6.76</v>
          </cell>
          <cell r="E3154">
            <v>1.52</v>
          </cell>
          <cell r="F3154">
            <v>8.2799999999999994</v>
          </cell>
          <cell r="G3154">
            <v>9</v>
          </cell>
        </row>
        <row r="3155">
          <cell r="A3155" t="str">
            <v>46.13.010</v>
          </cell>
          <cell r="B3155" t="str">
            <v>Tubo em polietileno de alta densidade corrugado perfurado, DN= 3´, inclusive conexões</v>
          </cell>
          <cell r="C3155" t="str">
            <v>M</v>
          </cell>
          <cell r="D3155">
            <v>7.54</v>
          </cell>
          <cell r="E3155">
            <v>1.52</v>
          </cell>
          <cell r="F3155">
            <v>9.06</v>
          </cell>
          <cell r="G3155">
            <v>9</v>
          </cell>
        </row>
        <row r="3156">
          <cell r="A3156" t="str">
            <v>46.13.020</v>
          </cell>
          <cell r="B3156" t="str">
            <v>Tubo em polietileno de alta densidade corrugado perfurado, DN= 4´, inclusive conexões</v>
          </cell>
          <cell r="C3156" t="str">
            <v>M</v>
          </cell>
          <cell r="D3156">
            <v>10.53</v>
          </cell>
          <cell r="E3156">
            <v>1.52</v>
          </cell>
          <cell r="F3156">
            <v>12.05</v>
          </cell>
          <cell r="G3156">
            <v>9</v>
          </cell>
        </row>
        <row r="3157">
          <cell r="A3157" t="str">
            <v>46.13.026</v>
          </cell>
          <cell r="B3157" t="str">
            <v>Tubo em polietileno de alta densidade corrugado perfurado, DN= 6´, inclusive conexões</v>
          </cell>
          <cell r="C3157" t="str">
            <v>M</v>
          </cell>
          <cell r="D3157">
            <v>22.38</v>
          </cell>
          <cell r="E3157">
            <v>1.52</v>
          </cell>
          <cell r="F3157">
            <v>23.9</v>
          </cell>
          <cell r="G3157">
            <v>9</v>
          </cell>
        </row>
        <row r="3158">
          <cell r="A3158" t="str">
            <v>46.13.030</v>
          </cell>
          <cell r="B3158" t="str">
            <v>Tubo em polietileno de alta densidade corrugado perfurado, DN= 8´, inclusive conexões</v>
          </cell>
          <cell r="C3158" t="str">
            <v>M</v>
          </cell>
          <cell r="D3158">
            <v>29.38</v>
          </cell>
          <cell r="E3158">
            <v>1.52</v>
          </cell>
          <cell r="F3158">
            <v>30.9</v>
          </cell>
          <cell r="G3158">
            <v>9</v>
          </cell>
        </row>
        <row r="3159">
          <cell r="A3159" t="str">
            <v>46.13.100</v>
          </cell>
          <cell r="B3159" t="str">
            <v>Tubo em polietileno de alta densidade corrugado, DN/DI= 250 mm</v>
          </cell>
          <cell r="C3159" t="str">
            <v>M</v>
          </cell>
          <cell r="D3159">
            <v>74.12</v>
          </cell>
          <cell r="E3159">
            <v>2.2799999999999998</v>
          </cell>
          <cell r="F3159">
            <v>76.400000000000006</v>
          </cell>
          <cell r="G3159">
            <v>9</v>
          </cell>
        </row>
        <row r="3160">
          <cell r="A3160" t="str">
            <v>46.13.101</v>
          </cell>
          <cell r="B3160" t="str">
            <v>Tubo em polietileno de alta densidade corrugado, DN/DI= 300 mm</v>
          </cell>
          <cell r="C3160" t="str">
            <v>M</v>
          </cell>
          <cell r="D3160">
            <v>98.54</v>
          </cell>
          <cell r="E3160">
            <v>2.2799999999999998</v>
          </cell>
          <cell r="F3160">
            <v>100.82</v>
          </cell>
          <cell r="G3160">
            <v>9</v>
          </cell>
        </row>
        <row r="3161">
          <cell r="A3161" t="str">
            <v>46.13.102</v>
          </cell>
          <cell r="B3161" t="str">
            <v>Tubo em polietileno de alta densidade corrugado, DN/DI= 400 mm</v>
          </cell>
          <cell r="C3161" t="str">
            <v>M</v>
          </cell>
          <cell r="D3161">
            <v>149.6</v>
          </cell>
          <cell r="E3161">
            <v>2.2799999999999998</v>
          </cell>
          <cell r="F3161">
            <v>151.88</v>
          </cell>
          <cell r="G3161">
            <v>5</v>
          </cell>
        </row>
        <row r="3162">
          <cell r="A3162" t="str">
            <v>46.13.103</v>
          </cell>
          <cell r="B3162" t="str">
            <v>Tubo em polietileno de alta densidade corrugado, DN/DI= 500 mm</v>
          </cell>
          <cell r="C3162" t="str">
            <v>M</v>
          </cell>
          <cell r="D3162">
            <v>234.96</v>
          </cell>
          <cell r="E3162">
            <v>2.2799999999999998</v>
          </cell>
          <cell r="F3162">
            <v>237.24</v>
          </cell>
          <cell r="G3162">
            <v>9</v>
          </cell>
        </row>
        <row r="3163">
          <cell r="A3163" t="str">
            <v>46.13.104</v>
          </cell>
          <cell r="B3163" t="str">
            <v>Tubo em polietileno de alta densidade corrugado, DN/DI= 600 mm</v>
          </cell>
          <cell r="C3163" t="str">
            <v>M</v>
          </cell>
          <cell r="D3163">
            <v>355.62</v>
          </cell>
          <cell r="E3163">
            <v>2.2799999999999998</v>
          </cell>
          <cell r="F3163">
            <v>357.9</v>
          </cell>
          <cell r="G3163">
            <v>9</v>
          </cell>
        </row>
        <row r="3164">
          <cell r="A3164" t="str">
            <v>46.13.105</v>
          </cell>
          <cell r="B3164" t="str">
            <v>Tubo em polietileno de alta densidade corrugado, DN/DI= 800 mm</v>
          </cell>
          <cell r="C3164" t="str">
            <v>M</v>
          </cell>
          <cell r="D3164">
            <v>518.97</v>
          </cell>
          <cell r="E3164">
            <v>2.2799999999999998</v>
          </cell>
          <cell r="F3164">
            <v>521.25</v>
          </cell>
          <cell r="G3164">
            <v>9</v>
          </cell>
        </row>
        <row r="3165">
          <cell r="A3165" t="str">
            <v>46.13.106</v>
          </cell>
          <cell r="B3165" t="str">
            <v>Tubo em polietileno de alta densidade corrugado, DN/DI= 1000 mm</v>
          </cell>
          <cell r="C3165" t="str">
            <v>M</v>
          </cell>
          <cell r="D3165">
            <v>825.42</v>
          </cell>
          <cell r="E3165">
            <v>2.2799999999999998</v>
          </cell>
          <cell r="F3165">
            <v>827.7</v>
          </cell>
          <cell r="G3165">
            <v>9</v>
          </cell>
        </row>
        <row r="3166">
          <cell r="A3166" t="str">
            <v>46.13.107</v>
          </cell>
          <cell r="B3166" t="str">
            <v>Tubo em polietileno de alta densidade corrugado, DN/DI= 1200 mm</v>
          </cell>
          <cell r="C3166" t="str">
            <v>M</v>
          </cell>
          <cell r="D3166">
            <v>1149.24</v>
          </cell>
          <cell r="E3166">
            <v>2.2799999999999998</v>
          </cell>
          <cell r="F3166">
            <v>1151.52</v>
          </cell>
          <cell r="G3166">
            <v>9</v>
          </cell>
        </row>
        <row r="3167">
          <cell r="A3167" t="str">
            <v>46.14</v>
          </cell>
          <cell r="B3167" t="str">
            <v>Tubulacao em ferro ductil para redes de saneamento</v>
          </cell>
          <cell r="G3167">
            <v>9</v>
          </cell>
        </row>
        <row r="3168">
          <cell r="A3168" t="str">
            <v>46.14.020</v>
          </cell>
          <cell r="B3168" t="str">
            <v>Tubo de ferro fundido classe K-7 com junta elástica, DN= 150mm, inclusive conexões</v>
          </cell>
          <cell r="C3168" t="str">
            <v>M</v>
          </cell>
          <cell r="D3168">
            <v>543.91</v>
          </cell>
          <cell r="E3168">
            <v>32.11</v>
          </cell>
          <cell r="F3168">
            <v>576.02</v>
          </cell>
          <cell r="G3168">
            <v>9</v>
          </cell>
        </row>
        <row r="3169">
          <cell r="A3169" t="str">
            <v>46.14.030</v>
          </cell>
          <cell r="B3169" t="str">
            <v>Tubo de ferro fundido classe K-7 com junta elástica, DN= 200mm, inclusive conexões</v>
          </cell>
          <cell r="C3169" t="str">
            <v>M</v>
          </cell>
          <cell r="D3169">
            <v>634.89</v>
          </cell>
          <cell r="E3169">
            <v>32.11</v>
          </cell>
          <cell r="F3169">
            <v>667</v>
          </cell>
          <cell r="G3169">
            <v>9</v>
          </cell>
        </row>
        <row r="3170">
          <cell r="A3170" t="str">
            <v>46.14.040</v>
          </cell>
          <cell r="B3170" t="str">
            <v>Tubo de ferro fundido classe K-7 com junta elástica, DN= 250mm, inclusive conexões</v>
          </cell>
          <cell r="C3170" t="str">
            <v>M</v>
          </cell>
          <cell r="D3170">
            <v>779.74</v>
          </cell>
          <cell r="E3170">
            <v>32.11</v>
          </cell>
          <cell r="F3170">
            <v>811.85</v>
          </cell>
          <cell r="G3170">
            <v>9</v>
          </cell>
        </row>
        <row r="3171">
          <cell r="A3171" t="str">
            <v>46.14.050</v>
          </cell>
          <cell r="B3171" t="str">
            <v>Tubo de ferro fundido classe K-7 com junta elástica, DN= 350mm, inclusive conexões</v>
          </cell>
          <cell r="C3171" t="str">
            <v>M</v>
          </cell>
          <cell r="D3171">
            <v>1163.05</v>
          </cell>
          <cell r="E3171">
            <v>32.11</v>
          </cell>
          <cell r="F3171">
            <v>1195.1600000000001</v>
          </cell>
          <cell r="G3171">
            <v>9</v>
          </cell>
        </row>
        <row r="3172">
          <cell r="A3172" t="str">
            <v>46.14.060</v>
          </cell>
          <cell r="B3172" t="str">
            <v>Tubo de ferro fundido classe K-7 com junta elástica, DN= 300mm, inclusive conexões</v>
          </cell>
          <cell r="C3172" t="str">
            <v>M</v>
          </cell>
          <cell r="D3172">
            <v>944.81</v>
          </cell>
          <cell r="E3172">
            <v>32.11</v>
          </cell>
          <cell r="F3172">
            <v>976.92</v>
          </cell>
          <cell r="G3172">
            <v>9</v>
          </cell>
        </row>
        <row r="3173">
          <cell r="A3173" t="str">
            <v>46.14.490</v>
          </cell>
          <cell r="B3173" t="str">
            <v>Tubo de ferro fundido classe k-9 com junta elástica, DN= 80mm, inclusive conexões</v>
          </cell>
          <cell r="C3173" t="str">
            <v>M</v>
          </cell>
          <cell r="D3173">
            <v>512.04999999999995</v>
          </cell>
          <cell r="E3173">
            <v>32.11</v>
          </cell>
          <cell r="F3173">
            <v>544.16</v>
          </cell>
          <cell r="G3173">
            <v>9</v>
          </cell>
        </row>
        <row r="3174">
          <cell r="A3174" t="str">
            <v>46.14.510</v>
          </cell>
          <cell r="B3174" t="str">
            <v>Tubo de ferro fundido classe K-9 com junta elástica, DN= 100mm, inclusive conexões</v>
          </cell>
          <cell r="C3174" t="str">
            <v>M</v>
          </cell>
          <cell r="D3174">
            <v>516.9</v>
          </cell>
          <cell r="E3174">
            <v>32.11</v>
          </cell>
          <cell r="F3174">
            <v>549.01</v>
          </cell>
          <cell r="G3174">
            <v>9</v>
          </cell>
        </row>
        <row r="3175">
          <cell r="A3175" t="str">
            <v>46.14.520</v>
          </cell>
          <cell r="B3175" t="str">
            <v>Tubo de ferro fundido classe K-9 com junta elástica, DN= 150mm, inclusive conexões</v>
          </cell>
          <cell r="C3175" t="str">
            <v>M</v>
          </cell>
          <cell r="D3175">
            <v>565.66</v>
          </cell>
          <cell r="E3175">
            <v>32.11</v>
          </cell>
          <cell r="F3175">
            <v>597.77</v>
          </cell>
          <cell r="G3175">
            <v>5</v>
          </cell>
        </row>
        <row r="3176">
          <cell r="A3176" t="str">
            <v>46.14.530</v>
          </cell>
          <cell r="B3176" t="str">
            <v>Tubo de ferro fundido classe K-9 com junta elástica, DN= 200mm, inclusive conexões</v>
          </cell>
          <cell r="C3176" t="str">
            <v>M</v>
          </cell>
          <cell r="D3176">
            <v>727.18</v>
          </cell>
          <cell r="E3176">
            <v>32.11</v>
          </cell>
          <cell r="F3176">
            <v>759.29</v>
          </cell>
          <cell r="G3176">
            <v>9</v>
          </cell>
        </row>
        <row r="3177">
          <cell r="A3177" t="str">
            <v>46.14.540</v>
          </cell>
          <cell r="B3177" t="str">
            <v>Tubo de ferro fundido classe k-9 com junta elástica, DN= 250mm, inclusive conexões</v>
          </cell>
          <cell r="C3177" t="str">
            <v>M</v>
          </cell>
          <cell r="D3177">
            <v>891.72</v>
          </cell>
          <cell r="E3177">
            <v>32.11</v>
          </cell>
          <cell r="F3177">
            <v>923.83</v>
          </cell>
          <cell r="G3177">
            <v>9</v>
          </cell>
        </row>
        <row r="3178">
          <cell r="A3178" t="str">
            <v>46.14.550</v>
          </cell>
          <cell r="B3178" t="str">
            <v>Tubo de ferro fundido classe K-9 com junta elástica, DN= 300mm, inclusive conexões</v>
          </cell>
          <cell r="C3178" t="str">
            <v>M</v>
          </cell>
          <cell r="D3178">
            <v>1019.8</v>
          </cell>
          <cell r="E3178">
            <v>32.11</v>
          </cell>
          <cell r="F3178">
            <v>1051.9100000000001</v>
          </cell>
          <cell r="G3178">
            <v>9</v>
          </cell>
        </row>
        <row r="3179">
          <cell r="A3179" t="str">
            <v>46.14.560</v>
          </cell>
          <cell r="B3179" t="str">
            <v>Tubo de ferro fundido classe k-9 com junta elástica, DN= 350mm, inclusive conexões</v>
          </cell>
          <cell r="C3179" t="str">
            <v>M</v>
          </cell>
          <cell r="D3179">
            <v>1347.04</v>
          </cell>
          <cell r="E3179">
            <v>32.11</v>
          </cell>
          <cell r="F3179">
            <v>1379.15</v>
          </cell>
          <cell r="G3179">
            <v>9</v>
          </cell>
        </row>
        <row r="3180">
          <cell r="A3180" t="str">
            <v>46.15</v>
          </cell>
          <cell r="B3180" t="str">
            <v>Tubulacao em PEAD - recalque de tratamento de esgoto</v>
          </cell>
          <cell r="G3180">
            <v>9</v>
          </cell>
        </row>
        <row r="3181">
          <cell r="A3181" t="str">
            <v>46.15.111</v>
          </cell>
          <cell r="B3181" t="str">
            <v>Tubo em polietileno de alta densidade DE=160 mm - PN-10, inclusive conexões</v>
          </cell>
          <cell r="C3181" t="str">
            <v>M</v>
          </cell>
          <cell r="D3181">
            <v>125.25</v>
          </cell>
          <cell r="E3181">
            <v>19.260000000000002</v>
          </cell>
          <cell r="F3181">
            <v>144.51</v>
          </cell>
          <cell r="G3181">
            <v>9</v>
          </cell>
        </row>
        <row r="3182">
          <cell r="A3182" t="str">
            <v>46.15.112</v>
          </cell>
          <cell r="B3182" t="str">
            <v>Tubo em polietileno de alta densidade DE=200 mm - PN-10, inclusive conexões</v>
          </cell>
          <cell r="C3182" t="str">
            <v>M</v>
          </cell>
          <cell r="D3182">
            <v>182.61</v>
          </cell>
          <cell r="E3182">
            <v>25.69</v>
          </cell>
          <cell r="F3182">
            <v>208.3</v>
          </cell>
          <cell r="G3182">
            <v>9</v>
          </cell>
        </row>
        <row r="3183">
          <cell r="A3183" t="str">
            <v>46.15.113</v>
          </cell>
          <cell r="B3183" t="str">
            <v>Tubo em polietileno de alta densidade DE=225 mm - PN-10, inclusive conexões</v>
          </cell>
          <cell r="C3183" t="str">
            <v>M</v>
          </cell>
          <cell r="D3183">
            <v>223.02</v>
          </cell>
          <cell r="E3183">
            <v>25.69</v>
          </cell>
          <cell r="F3183">
            <v>248.71</v>
          </cell>
          <cell r="G3183">
            <v>9</v>
          </cell>
        </row>
        <row r="3184">
          <cell r="A3184" t="str">
            <v>46.18</v>
          </cell>
          <cell r="B3184" t="str">
            <v>Tubulacao flangeada em ferro ductil para redes de saneamento</v>
          </cell>
          <cell r="G3184">
            <v>9</v>
          </cell>
        </row>
        <row r="3185">
          <cell r="A3185" t="str">
            <v>46.18.010</v>
          </cell>
          <cell r="B3185" t="str">
            <v>Tubo em ferro fundido com ponta e ponta TCLA - DN= 80mm, sem juntas e conexões</v>
          </cell>
          <cell r="C3185" t="str">
            <v>M</v>
          </cell>
          <cell r="D3185">
            <v>644.52</v>
          </cell>
          <cell r="E3185">
            <v>36.68</v>
          </cell>
          <cell r="F3185">
            <v>681.2</v>
          </cell>
          <cell r="G3185">
            <v>9</v>
          </cell>
        </row>
        <row r="3186">
          <cell r="A3186" t="str">
            <v>46.18.020</v>
          </cell>
          <cell r="B3186" t="str">
            <v>Tubo em ferro fundido com ponta e ponta TCLA - DN= 100mm, sem juntas e conexões</v>
          </cell>
          <cell r="C3186" t="str">
            <v>M</v>
          </cell>
          <cell r="D3186">
            <v>565.55999999999995</v>
          </cell>
          <cell r="E3186">
            <v>36.68</v>
          </cell>
          <cell r="F3186">
            <v>602.24</v>
          </cell>
          <cell r="G3186">
            <v>9</v>
          </cell>
        </row>
        <row r="3187">
          <cell r="A3187" t="str">
            <v>46.18.030</v>
          </cell>
          <cell r="B3187" t="str">
            <v>Tubo em ferro fundido com ponta e ponta TCLA - DN= 150mm, sem juntas e conexões</v>
          </cell>
          <cell r="C3187" t="str">
            <v>M</v>
          </cell>
          <cell r="D3187">
            <v>643.5</v>
          </cell>
          <cell r="E3187">
            <v>36.68</v>
          </cell>
          <cell r="F3187">
            <v>680.18</v>
          </cell>
          <cell r="G3187">
            <v>9</v>
          </cell>
        </row>
        <row r="3188">
          <cell r="A3188" t="str">
            <v>46.18.040</v>
          </cell>
          <cell r="B3188" t="str">
            <v>Tubo em ferro fundido com ponta e ponta TCLA - DN= 200mm, sem juntas e conexões</v>
          </cell>
          <cell r="C3188" t="str">
            <v>M</v>
          </cell>
          <cell r="D3188">
            <v>766.72</v>
          </cell>
          <cell r="E3188">
            <v>36.68</v>
          </cell>
          <cell r="F3188">
            <v>803.4</v>
          </cell>
          <cell r="G3188">
            <v>5</v>
          </cell>
        </row>
        <row r="3189">
          <cell r="A3189" t="str">
            <v>46.18.050</v>
          </cell>
          <cell r="B3189" t="str">
            <v>Tubo em ferro fundido com ponta e ponta TCLA - DN= 250mm, sem juntas e conexões</v>
          </cell>
          <cell r="C3189" t="str">
            <v>M</v>
          </cell>
          <cell r="D3189">
            <v>999.98</v>
          </cell>
          <cell r="E3189">
            <v>39.409999999999997</v>
          </cell>
          <cell r="F3189">
            <v>1039.3900000000001</v>
          </cell>
          <cell r="G3189">
            <v>9</v>
          </cell>
        </row>
        <row r="3190">
          <cell r="A3190" t="str">
            <v>46.18.060</v>
          </cell>
          <cell r="B3190" t="str">
            <v>Tubo em ferro fundido com ponta e ponta TCLA - DN= 300mm, sem juntas e conexões</v>
          </cell>
          <cell r="C3190" t="str">
            <v>M</v>
          </cell>
          <cell r="D3190">
            <v>1161.28</v>
          </cell>
          <cell r="E3190">
            <v>39.409999999999997</v>
          </cell>
          <cell r="F3190">
            <v>1200.69</v>
          </cell>
          <cell r="G3190">
            <v>9</v>
          </cell>
        </row>
        <row r="3191">
          <cell r="A3191" t="str">
            <v>46.18.089</v>
          </cell>
          <cell r="B3191" t="str">
            <v>Flange avulso em ferro fundido, classe PN-10, DN= 50mm</v>
          </cell>
          <cell r="C3191" t="str">
            <v>UN</v>
          </cell>
          <cell r="D3191">
            <v>123.01</v>
          </cell>
          <cell r="E3191">
            <v>20.09</v>
          </cell>
          <cell r="F3191">
            <v>143.1</v>
          </cell>
          <cell r="G3191">
            <v>9</v>
          </cell>
        </row>
        <row r="3192">
          <cell r="A3192" t="str">
            <v>46.18.090</v>
          </cell>
          <cell r="B3192" t="str">
            <v>Flange avulso em ferro fundido, classe PN-10, DN= 80mm</v>
          </cell>
          <cell r="C3192" t="str">
            <v>UN</v>
          </cell>
          <cell r="D3192">
            <v>165.2</v>
          </cell>
          <cell r="E3192">
            <v>20.09</v>
          </cell>
          <cell r="F3192">
            <v>185.29</v>
          </cell>
          <cell r="G3192">
            <v>5</v>
          </cell>
        </row>
        <row r="3193">
          <cell r="A3193" t="str">
            <v>46.18.100</v>
          </cell>
          <cell r="B3193" t="str">
            <v>Flange avulso em ferro fundido, classe PN-10, DN= 100mm</v>
          </cell>
          <cell r="C3193" t="str">
            <v>UN</v>
          </cell>
          <cell r="D3193">
            <v>195.34</v>
          </cell>
          <cell r="E3193">
            <v>21.91</v>
          </cell>
          <cell r="F3193">
            <v>217.25</v>
          </cell>
          <cell r="G3193">
            <v>9</v>
          </cell>
        </row>
        <row r="3194">
          <cell r="A3194" t="str">
            <v>46.18.110</v>
          </cell>
          <cell r="B3194" t="str">
            <v>Flange avulso em ferro fundido, classe PN-10, DN= 150mm</v>
          </cell>
          <cell r="C3194" t="str">
            <v>UN</v>
          </cell>
          <cell r="D3194">
            <v>294.05</v>
          </cell>
          <cell r="E3194">
            <v>23.74</v>
          </cell>
          <cell r="F3194">
            <v>317.79000000000002</v>
          </cell>
          <cell r="G3194">
            <v>9</v>
          </cell>
        </row>
        <row r="3195">
          <cell r="A3195" t="str">
            <v>46.18.120</v>
          </cell>
          <cell r="B3195" t="str">
            <v>Flange avulso em ferro fundido, classe PN-10, DN= 200mm</v>
          </cell>
          <cell r="C3195" t="str">
            <v>UN</v>
          </cell>
          <cell r="D3195">
            <v>370.57</v>
          </cell>
          <cell r="E3195">
            <v>25.56</v>
          </cell>
          <cell r="F3195">
            <v>396.13</v>
          </cell>
          <cell r="G3195">
            <v>9</v>
          </cell>
        </row>
        <row r="3196">
          <cell r="A3196" t="str">
            <v>46.18.130</v>
          </cell>
          <cell r="B3196" t="str">
            <v>Flange avulso em ferro fundido, classe PN-10, DN= 250mm</v>
          </cell>
          <cell r="C3196" t="str">
            <v>UN</v>
          </cell>
          <cell r="D3196">
            <v>548.4</v>
          </cell>
          <cell r="E3196">
            <v>27.39</v>
          </cell>
          <cell r="F3196">
            <v>575.79</v>
          </cell>
          <cell r="G3196">
            <v>9</v>
          </cell>
        </row>
        <row r="3197">
          <cell r="A3197" t="str">
            <v>46.18.140</v>
          </cell>
          <cell r="B3197" t="str">
            <v>Flange avulso em ferro fundido, classe PN-10, DN= 300mm</v>
          </cell>
          <cell r="C3197" t="str">
            <v>UN</v>
          </cell>
          <cell r="D3197">
            <v>698.71</v>
          </cell>
          <cell r="E3197">
            <v>29.21</v>
          </cell>
          <cell r="F3197">
            <v>727.92</v>
          </cell>
          <cell r="G3197">
            <v>9</v>
          </cell>
        </row>
        <row r="3198">
          <cell r="A3198" t="str">
            <v>46.18.168</v>
          </cell>
          <cell r="B3198" t="str">
            <v>Curva de 90° em ferro fundido com flanges, classe PN-10, DN= 50mm</v>
          </cell>
          <cell r="C3198" t="str">
            <v>UN</v>
          </cell>
          <cell r="D3198">
            <v>300.95</v>
          </cell>
          <cell r="E3198">
            <v>25.56</v>
          </cell>
          <cell r="F3198">
            <v>326.51</v>
          </cell>
          <cell r="G3198">
            <v>9</v>
          </cell>
        </row>
        <row r="3199">
          <cell r="A3199" t="str">
            <v>46.18.170</v>
          </cell>
          <cell r="B3199" t="str">
            <v>Curva de 90° em ferro fundido, com flanges, classe PN-10, DN= 80mm</v>
          </cell>
          <cell r="C3199" t="str">
            <v>UN</v>
          </cell>
          <cell r="D3199">
            <v>302.27999999999997</v>
          </cell>
          <cell r="E3199">
            <v>20.09</v>
          </cell>
          <cell r="F3199">
            <v>322.37</v>
          </cell>
          <cell r="G3199">
            <v>9</v>
          </cell>
        </row>
        <row r="3200">
          <cell r="A3200" t="str">
            <v>46.18.180</v>
          </cell>
          <cell r="B3200" t="str">
            <v>Curva de 90° em ferro fundido, com flanges, classe PN-10, DN= 100mm</v>
          </cell>
          <cell r="C3200" t="str">
            <v>UN</v>
          </cell>
          <cell r="D3200">
            <v>388.11</v>
          </cell>
          <cell r="E3200">
            <v>25.56</v>
          </cell>
          <cell r="F3200">
            <v>413.67</v>
          </cell>
          <cell r="G3200">
            <v>9</v>
          </cell>
        </row>
        <row r="3201">
          <cell r="A3201" t="str">
            <v>46.18.190</v>
          </cell>
          <cell r="B3201" t="str">
            <v>Curva de 90° em ferro fundido, com flanges, classe PN-10, DN= 150mm</v>
          </cell>
          <cell r="C3201" t="str">
            <v>UN</v>
          </cell>
          <cell r="D3201">
            <v>706.68</v>
          </cell>
          <cell r="E3201">
            <v>29.21</v>
          </cell>
          <cell r="F3201">
            <v>735.89</v>
          </cell>
          <cell r="G3201">
            <v>9</v>
          </cell>
        </row>
        <row r="3202">
          <cell r="A3202" t="str">
            <v>46.18.410</v>
          </cell>
          <cell r="B3202" t="str">
            <v>Te em ferro fundido, com flanges, classe PN-10, DN= 80mm, com derivação de 80mm</v>
          </cell>
          <cell r="C3202" t="str">
            <v>UN</v>
          </cell>
          <cell r="D3202">
            <v>526.84</v>
          </cell>
          <cell r="E3202">
            <v>21.91</v>
          </cell>
          <cell r="F3202">
            <v>548.75</v>
          </cell>
          <cell r="G3202">
            <v>9</v>
          </cell>
        </row>
        <row r="3203">
          <cell r="A3203" t="str">
            <v>46.18.420</v>
          </cell>
          <cell r="B3203" t="str">
            <v>Te em ferro fundido, com flanges, classe PN-10, DN= 100mm, com derivações de 80 até 100mm</v>
          </cell>
          <cell r="C3203" t="str">
            <v>UN</v>
          </cell>
          <cell r="D3203">
            <v>607.42999999999995</v>
          </cell>
          <cell r="E3203">
            <v>25.56</v>
          </cell>
          <cell r="F3203">
            <v>632.99</v>
          </cell>
          <cell r="G3203">
            <v>9</v>
          </cell>
        </row>
        <row r="3204">
          <cell r="A3204" t="str">
            <v>46.18.430</v>
          </cell>
          <cell r="B3204" t="str">
            <v>Te em ferro fundido, com flanges, classe PN-10, DN= 150mm, com derivações de 80 até 150mm</v>
          </cell>
          <cell r="C3204" t="str">
            <v>UN</v>
          </cell>
          <cell r="D3204">
            <v>961.38</v>
          </cell>
          <cell r="E3204">
            <v>29.21</v>
          </cell>
          <cell r="F3204">
            <v>990.59</v>
          </cell>
          <cell r="G3204">
            <v>9</v>
          </cell>
        </row>
        <row r="3205">
          <cell r="A3205" t="str">
            <v>46.18.560</v>
          </cell>
          <cell r="B3205" t="str">
            <v>Junta Gibault em ferro fundido, DN= 80mm, completa</v>
          </cell>
          <cell r="C3205" t="str">
            <v>UN</v>
          </cell>
          <cell r="D3205">
            <v>331.32</v>
          </cell>
          <cell r="E3205">
            <v>20.09</v>
          </cell>
          <cell r="F3205">
            <v>351.41</v>
          </cell>
          <cell r="G3205">
            <v>9</v>
          </cell>
        </row>
        <row r="3206">
          <cell r="A3206" t="str">
            <v>46.18.570</v>
          </cell>
          <cell r="B3206" t="str">
            <v>Junta Gibault em ferro fundido, DN= 100 mm, completa</v>
          </cell>
          <cell r="C3206" t="str">
            <v>UN</v>
          </cell>
          <cell r="D3206">
            <v>405.35</v>
          </cell>
          <cell r="E3206">
            <v>21.91</v>
          </cell>
          <cell r="F3206">
            <v>427.26</v>
          </cell>
          <cell r="G3206">
            <v>9</v>
          </cell>
        </row>
        <row r="3207">
          <cell r="A3207" t="str">
            <v>46.19</v>
          </cell>
          <cell r="B3207" t="str">
            <v>Tubulacao flangeada em ferro ductil para redes de saneamento.</v>
          </cell>
          <cell r="G3207">
            <v>9</v>
          </cell>
        </row>
        <row r="3208">
          <cell r="A3208" t="str">
            <v>46.19.500</v>
          </cell>
          <cell r="B3208" t="str">
            <v>Redução excêntrica em ferro fundido, com flanges, classe PN-10, DN= 100mm x 80mm</v>
          </cell>
          <cell r="C3208" t="str">
            <v>UN</v>
          </cell>
          <cell r="D3208">
            <v>413.05</v>
          </cell>
          <cell r="E3208">
            <v>25.56</v>
          </cell>
          <cell r="F3208">
            <v>438.61</v>
          </cell>
          <cell r="G3208">
            <v>9</v>
          </cell>
        </row>
        <row r="3209">
          <cell r="A3209" t="str">
            <v>46.19.510</v>
          </cell>
          <cell r="B3209" t="str">
            <v>Redução excêntrica em ferro fundido, com flanges, classe PN-10, DN= 150mm x 80/100mm</v>
          </cell>
          <cell r="C3209" t="str">
            <v>UN</v>
          </cell>
          <cell r="D3209">
            <v>597.49</v>
          </cell>
          <cell r="E3209">
            <v>29.21</v>
          </cell>
          <cell r="F3209">
            <v>626.70000000000005</v>
          </cell>
          <cell r="G3209">
            <v>9</v>
          </cell>
        </row>
        <row r="3210">
          <cell r="A3210" t="str">
            <v>46.19.520</v>
          </cell>
          <cell r="B3210" t="str">
            <v>Redução excêntrica em ferro fundido, com flanges, classe PN-10, DN= 200mm x 100/150mm</v>
          </cell>
          <cell r="C3210" t="str">
            <v>UN</v>
          </cell>
          <cell r="D3210">
            <v>863.89</v>
          </cell>
          <cell r="E3210">
            <v>32.869999999999997</v>
          </cell>
          <cell r="F3210">
            <v>896.76</v>
          </cell>
          <cell r="G3210">
            <v>9</v>
          </cell>
        </row>
        <row r="3211">
          <cell r="A3211" t="str">
            <v>46.19.530</v>
          </cell>
          <cell r="B3211" t="str">
            <v>Redução excêntrica em ferro fundido, com flanges, classe PN-10, DN= 250mm x 150/200mm</v>
          </cell>
          <cell r="C3211" t="str">
            <v>UN</v>
          </cell>
          <cell r="D3211">
            <v>1358.45</v>
          </cell>
          <cell r="E3211">
            <v>36.520000000000003</v>
          </cell>
          <cell r="F3211">
            <v>1394.97</v>
          </cell>
          <cell r="G3211">
            <v>9</v>
          </cell>
        </row>
        <row r="3212">
          <cell r="A3212" t="str">
            <v>46.19.590</v>
          </cell>
          <cell r="B3212" t="str">
            <v>Redução concêntrica em ferro fundido, com flanges, classe PN-10, DN= 80 x 50mm</v>
          </cell>
          <cell r="C3212" t="str">
            <v>UN</v>
          </cell>
          <cell r="D3212">
            <v>313.06</v>
          </cell>
          <cell r="E3212">
            <v>25.56</v>
          </cell>
          <cell r="F3212">
            <v>338.62</v>
          </cell>
          <cell r="G3212">
            <v>9</v>
          </cell>
        </row>
        <row r="3213">
          <cell r="A3213" t="str">
            <v>46.19.600</v>
          </cell>
          <cell r="B3213" t="str">
            <v>Redução concêntrica em ferro fundido, com flanges, classe PN-10, DN= 100mm x 80mm</v>
          </cell>
          <cell r="C3213" t="str">
            <v>UN</v>
          </cell>
          <cell r="D3213">
            <v>398.08</v>
          </cell>
          <cell r="E3213">
            <v>25.56</v>
          </cell>
          <cell r="F3213">
            <v>423.64</v>
          </cell>
          <cell r="G3213">
            <v>9</v>
          </cell>
        </row>
        <row r="3214">
          <cell r="A3214" t="str">
            <v>46.19.610</v>
          </cell>
          <cell r="B3214" t="str">
            <v>Redução concêntrica em ferro fundido, com flanges, classe PN-10, DN= 150mm x 80/100mm</v>
          </cell>
          <cell r="C3214" t="str">
            <v>UN</v>
          </cell>
          <cell r="D3214">
            <v>679.42</v>
          </cell>
          <cell r="E3214">
            <v>29.21</v>
          </cell>
          <cell r="F3214">
            <v>708.63</v>
          </cell>
          <cell r="G3214">
            <v>9</v>
          </cell>
        </row>
        <row r="3215">
          <cell r="A3215" t="str">
            <v>46.19.620</v>
          </cell>
          <cell r="B3215" t="str">
            <v>Redução concêntrica em ferro fundido, com flanges, classe PN-10, DN= 200mm x 100/150mm</v>
          </cell>
          <cell r="C3215" t="str">
            <v>UN</v>
          </cell>
          <cell r="D3215">
            <v>812.86</v>
          </cell>
          <cell r="E3215">
            <v>32.869999999999997</v>
          </cell>
          <cell r="F3215">
            <v>845.73</v>
          </cell>
          <cell r="G3215">
            <v>5</v>
          </cell>
        </row>
        <row r="3216">
          <cell r="A3216" t="str">
            <v>46.19.630</v>
          </cell>
          <cell r="B3216" t="str">
            <v>Redução concêntrica em ferro fundido, com flanges, classe PN-10, DN= 250mm x 150/200mm</v>
          </cell>
          <cell r="C3216" t="str">
            <v>UN</v>
          </cell>
          <cell r="D3216">
            <v>1255.8699999999999</v>
          </cell>
          <cell r="E3216">
            <v>36.520000000000003</v>
          </cell>
          <cell r="F3216">
            <v>1292.3900000000001</v>
          </cell>
          <cell r="G3216">
            <v>9</v>
          </cell>
        </row>
        <row r="3217">
          <cell r="A3217" t="str">
            <v>46.20</v>
          </cell>
          <cell r="B3217" t="str">
            <v>Reparos, conservacoes e complementos - GRUPO 46</v>
          </cell>
          <cell r="G3217">
            <v>9</v>
          </cell>
        </row>
        <row r="3218">
          <cell r="A3218" t="str">
            <v>46.20.010</v>
          </cell>
          <cell r="B3218" t="str">
            <v>Assentamento de tubo de concreto com diâmetro até 600 mm</v>
          </cell>
          <cell r="C3218" t="str">
            <v>M</v>
          </cell>
          <cell r="D3218">
            <v>1.77</v>
          </cell>
          <cell r="E3218">
            <v>63</v>
          </cell>
          <cell r="F3218">
            <v>64.77</v>
          </cell>
          <cell r="G3218">
            <v>9</v>
          </cell>
        </row>
        <row r="3219">
          <cell r="A3219" t="str">
            <v>46.20.020</v>
          </cell>
          <cell r="B3219" t="str">
            <v>Assentamento de tubo de concreto com diâmetro de 700 até 1500 mm</v>
          </cell>
          <cell r="C3219" t="str">
            <v>M</v>
          </cell>
          <cell r="D3219">
            <v>67.25</v>
          </cell>
          <cell r="E3219">
            <v>36.659999999999997</v>
          </cell>
          <cell r="F3219">
            <v>103.91</v>
          </cell>
          <cell r="G3219">
            <v>9</v>
          </cell>
        </row>
        <row r="3220">
          <cell r="A3220" t="str">
            <v>46.21</v>
          </cell>
          <cell r="B3220" t="str">
            <v>Tubulacao em aco preto schedule</v>
          </cell>
          <cell r="G3220">
            <v>9</v>
          </cell>
        </row>
        <row r="3221">
          <cell r="A3221" t="str">
            <v>46.21.012</v>
          </cell>
          <cell r="B3221" t="str">
            <v>Tubo de aço carbono preto sem costura Schedule 40, DN= 1´ - inclusive conexões</v>
          </cell>
          <cell r="C3221" t="str">
            <v>M</v>
          </cell>
          <cell r="D3221">
            <v>75.47</v>
          </cell>
          <cell r="E3221">
            <v>63.91</v>
          </cell>
          <cell r="F3221">
            <v>139.38</v>
          </cell>
          <cell r="G3221">
            <v>9</v>
          </cell>
        </row>
        <row r="3222">
          <cell r="A3222" t="str">
            <v>46.21.036</v>
          </cell>
          <cell r="B3222" t="str">
            <v>Tubo de aço carbono preto sem costura Schedule 40, DN= 1 1/4´ - inclusive conexões</v>
          </cell>
          <cell r="C3222" t="str">
            <v>M</v>
          </cell>
          <cell r="D3222">
            <v>87.17</v>
          </cell>
          <cell r="E3222">
            <v>73.040000000000006</v>
          </cell>
          <cell r="F3222">
            <v>160.21</v>
          </cell>
          <cell r="G3222">
            <v>9</v>
          </cell>
        </row>
        <row r="3223">
          <cell r="A3223" t="str">
            <v>46.21.040</v>
          </cell>
          <cell r="B3223" t="str">
            <v>Tubo de aço carbono preto sem costura Schedule 40, DN= 1 1/2´ - inclusive conexões</v>
          </cell>
          <cell r="C3223" t="str">
            <v>M</v>
          </cell>
          <cell r="D3223">
            <v>102.32</v>
          </cell>
          <cell r="E3223">
            <v>73.040000000000006</v>
          </cell>
          <cell r="F3223">
            <v>175.36</v>
          </cell>
          <cell r="G3223">
            <v>9</v>
          </cell>
        </row>
        <row r="3224">
          <cell r="A3224" t="str">
            <v>46.21.046</v>
          </cell>
          <cell r="B3224" t="str">
            <v>Tubo de aço carbono preto sem costura Schedule 40, DN= 2´ - inclusive conexões</v>
          </cell>
          <cell r="C3224" t="str">
            <v>M</v>
          </cell>
          <cell r="D3224">
            <v>134.01</v>
          </cell>
          <cell r="E3224">
            <v>82.17</v>
          </cell>
          <cell r="F3224">
            <v>216.18</v>
          </cell>
          <cell r="G3224">
            <v>9</v>
          </cell>
        </row>
        <row r="3225">
          <cell r="A3225" t="str">
            <v>46.21.056</v>
          </cell>
          <cell r="B3225" t="str">
            <v>Tubo de aço carbono preto sem costura Schedule 40, DN= 2 1/2´ - inclusive conexões</v>
          </cell>
          <cell r="C3225" t="str">
            <v>M</v>
          </cell>
          <cell r="D3225">
            <v>198.19</v>
          </cell>
          <cell r="E3225">
            <v>91.3</v>
          </cell>
          <cell r="F3225">
            <v>289.49</v>
          </cell>
          <cell r="G3225">
            <v>5</v>
          </cell>
        </row>
        <row r="3226">
          <cell r="A3226" t="str">
            <v>46.21.060</v>
          </cell>
          <cell r="B3226" t="str">
            <v>Tubo de aço carbono preto sem costura Schedule 40, DN= 3´ - inclusive conexões</v>
          </cell>
          <cell r="C3226" t="str">
            <v>M</v>
          </cell>
          <cell r="D3226">
            <v>223.43</v>
          </cell>
          <cell r="E3226">
            <v>102.71</v>
          </cell>
          <cell r="F3226">
            <v>326.14</v>
          </cell>
          <cell r="G3226">
            <v>9</v>
          </cell>
        </row>
        <row r="3227">
          <cell r="A3227" t="str">
            <v>46.21.066</v>
          </cell>
          <cell r="B3227" t="str">
            <v>Tubo de aço carbono preto sem costura Schedule 40, DN= 3 1/2´ - inclusive conexões</v>
          </cell>
          <cell r="C3227" t="str">
            <v>M</v>
          </cell>
          <cell r="D3227">
            <v>279.06</v>
          </cell>
          <cell r="E3227">
            <v>109.56</v>
          </cell>
          <cell r="F3227">
            <v>388.62</v>
          </cell>
          <cell r="G3227">
            <v>9</v>
          </cell>
        </row>
        <row r="3228">
          <cell r="A3228" t="str">
            <v>46.21.080</v>
          </cell>
          <cell r="B3228" t="str">
            <v>Tubo de aço carbono preto sem costura Schedule 40, DN= 4´ - inclusive conexões</v>
          </cell>
          <cell r="C3228" t="str">
            <v>M</v>
          </cell>
          <cell r="D3228">
            <v>317.52999999999997</v>
          </cell>
          <cell r="E3228">
            <v>114.13</v>
          </cell>
          <cell r="F3228">
            <v>431.66</v>
          </cell>
          <cell r="G3228">
            <v>5</v>
          </cell>
        </row>
        <row r="3229">
          <cell r="A3229" t="str">
            <v>46.21.090</v>
          </cell>
          <cell r="B3229" t="str">
            <v>Tubo de aço carbono preto sem costura Schedule 40, DN= 5´ - inclusive conexões</v>
          </cell>
          <cell r="C3229" t="str">
            <v>M</v>
          </cell>
          <cell r="D3229">
            <v>439.72</v>
          </cell>
          <cell r="E3229">
            <v>120.97</v>
          </cell>
          <cell r="F3229">
            <v>560.69000000000005</v>
          </cell>
          <cell r="G3229">
            <v>9</v>
          </cell>
        </row>
        <row r="3230">
          <cell r="A3230" t="str">
            <v>46.21.100</v>
          </cell>
          <cell r="B3230" t="str">
            <v>Tubo de aço carbono preto sem costura Schedule 40, DN= 6´ - inclusive conexões</v>
          </cell>
          <cell r="C3230" t="str">
            <v>M</v>
          </cell>
          <cell r="D3230">
            <v>603.21</v>
          </cell>
          <cell r="E3230">
            <v>125.54</v>
          </cell>
          <cell r="F3230">
            <v>728.75</v>
          </cell>
          <cell r="G3230">
            <v>9</v>
          </cell>
        </row>
        <row r="3231">
          <cell r="A3231" t="str">
            <v>46.21.110</v>
          </cell>
          <cell r="B3231" t="str">
            <v>Tubo de aço carbono preto sem costura Schedule 40, DN= 8´ - inclusive conexões</v>
          </cell>
          <cell r="C3231" t="str">
            <v>M</v>
          </cell>
          <cell r="D3231">
            <v>829.39</v>
          </cell>
          <cell r="E3231">
            <v>136.94999999999999</v>
          </cell>
          <cell r="F3231">
            <v>966.34</v>
          </cell>
          <cell r="G3231">
            <v>9</v>
          </cell>
        </row>
        <row r="3232">
          <cell r="A3232" t="str">
            <v>46.21.140</v>
          </cell>
          <cell r="B3232" t="str">
            <v>Tubo de aço carbono preto com costura Schedule 40, DN= 10´ - inclusive conexões</v>
          </cell>
          <cell r="C3232" t="str">
            <v>M</v>
          </cell>
          <cell r="D3232">
            <v>759.44</v>
          </cell>
          <cell r="E3232">
            <v>150.63999999999999</v>
          </cell>
          <cell r="F3232">
            <v>910.08</v>
          </cell>
          <cell r="G3232">
            <v>9</v>
          </cell>
        </row>
        <row r="3233">
          <cell r="A3233" t="str">
            <v>46.21.150</v>
          </cell>
          <cell r="B3233" t="str">
            <v>Tubo de aço carbono preto com costura Schedule 40, DN= 12´ - inclusive conexões</v>
          </cell>
          <cell r="C3233" t="str">
            <v>M</v>
          </cell>
          <cell r="D3233">
            <v>1231.01</v>
          </cell>
          <cell r="E3233">
            <v>159.78</v>
          </cell>
          <cell r="F3233">
            <v>1390.79</v>
          </cell>
          <cell r="G3233">
            <v>9</v>
          </cell>
        </row>
        <row r="3234">
          <cell r="A3234" t="str">
            <v>46.23</v>
          </cell>
          <cell r="B3234" t="str">
            <v>Tubulacao em concreto para rede de esgoto sanitario</v>
          </cell>
          <cell r="G3234">
            <v>9</v>
          </cell>
        </row>
        <row r="3235">
          <cell r="A3235" t="str">
            <v>46.23.110</v>
          </cell>
          <cell r="B3235" t="str">
            <v>Tubo de concreto classe EA-3, DN= 400 mm</v>
          </cell>
          <cell r="C3235" t="str">
            <v>M</v>
          </cell>
          <cell r="D3235">
            <v>171.76</v>
          </cell>
          <cell r="E3235">
            <v>14.86</v>
          </cell>
          <cell r="F3235">
            <v>186.62</v>
          </cell>
          <cell r="G3235">
            <v>9</v>
          </cell>
        </row>
        <row r="3236">
          <cell r="A3236" t="str">
            <v>46.23.120</v>
          </cell>
          <cell r="B3236" t="str">
            <v>Tubo de concreto classe EA-3, DN= 500 mm</v>
          </cell>
          <cell r="C3236" t="str">
            <v>M</v>
          </cell>
          <cell r="D3236">
            <v>243.49</v>
          </cell>
          <cell r="E3236">
            <v>22.28</v>
          </cell>
          <cell r="F3236">
            <v>265.77</v>
          </cell>
          <cell r="G3236">
            <v>9</v>
          </cell>
        </row>
        <row r="3237">
          <cell r="A3237" t="str">
            <v>46.23.130</v>
          </cell>
          <cell r="B3237" t="str">
            <v>Tubo de concreto classe EA-3, DN= 600 mm</v>
          </cell>
          <cell r="C3237" t="str">
            <v>M</v>
          </cell>
          <cell r="D3237">
            <v>310.56</v>
          </cell>
          <cell r="E3237">
            <v>26</v>
          </cell>
          <cell r="F3237">
            <v>336.56</v>
          </cell>
          <cell r="G3237">
            <v>9</v>
          </cell>
        </row>
        <row r="3238">
          <cell r="A3238" t="str">
            <v>46.23.140</v>
          </cell>
          <cell r="B3238" t="str">
            <v>Tubo de concreto classe EA-3, DN= 700 mm</v>
          </cell>
          <cell r="C3238" t="str">
            <v>M</v>
          </cell>
          <cell r="D3238">
            <v>423.11</v>
          </cell>
          <cell r="E3238">
            <v>29.71</v>
          </cell>
          <cell r="F3238">
            <v>452.82</v>
          </cell>
          <cell r="G3238">
            <v>9</v>
          </cell>
        </row>
        <row r="3239">
          <cell r="A3239" t="str">
            <v>46.23.150</v>
          </cell>
          <cell r="B3239" t="str">
            <v>Tubo de concreto classe EA-3, DN= 800 mm</v>
          </cell>
          <cell r="C3239" t="str">
            <v>M</v>
          </cell>
          <cell r="D3239">
            <v>504.88</v>
          </cell>
          <cell r="E3239">
            <v>37.14</v>
          </cell>
          <cell r="F3239">
            <v>542.02</v>
          </cell>
          <cell r="G3239">
            <v>9</v>
          </cell>
        </row>
        <row r="3240">
          <cell r="A3240" t="str">
            <v>46.23.160</v>
          </cell>
          <cell r="B3240" t="str">
            <v>Tubo de concreto classe EA-3, DN= 900 mm</v>
          </cell>
          <cell r="C3240" t="str">
            <v>M</v>
          </cell>
          <cell r="D3240">
            <v>805.06</v>
          </cell>
          <cell r="E3240">
            <v>44.57</v>
          </cell>
          <cell r="F3240">
            <v>849.63</v>
          </cell>
          <cell r="G3240">
            <v>9</v>
          </cell>
        </row>
        <row r="3241">
          <cell r="A3241" t="str">
            <v>46.23.170</v>
          </cell>
          <cell r="B3241" t="str">
            <v>Tubo de concreto classe EA-3, DN= 1000 mm</v>
          </cell>
          <cell r="C3241" t="str">
            <v>M</v>
          </cell>
          <cell r="D3241">
            <v>804.1</v>
          </cell>
          <cell r="E3241">
            <v>55.71</v>
          </cell>
          <cell r="F3241">
            <v>859.81</v>
          </cell>
          <cell r="G3241">
            <v>9</v>
          </cell>
        </row>
        <row r="3242">
          <cell r="A3242" t="str">
            <v>46.23.180</v>
          </cell>
          <cell r="B3242" t="str">
            <v>Tubo de concreto classe EA-3, DN= 1200 mm</v>
          </cell>
          <cell r="C3242" t="str">
            <v>M</v>
          </cell>
          <cell r="D3242">
            <v>1089.3800000000001</v>
          </cell>
          <cell r="E3242">
            <v>111.42</v>
          </cell>
          <cell r="F3242">
            <v>1200.8</v>
          </cell>
          <cell r="G3242">
            <v>5</v>
          </cell>
        </row>
        <row r="3243">
          <cell r="A3243" t="str">
            <v>46.25</v>
          </cell>
          <cell r="B3243" t="str">
            <v>Tubulação em CPVC</v>
          </cell>
          <cell r="G3243">
            <v>9</v>
          </cell>
        </row>
        <row r="3244">
          <cell r="A3244" t="str">
            <v>46.25.050</v>
          </cell>
          <cell r="B3244" t="str">
            <v>Condutor em PVC 88mm, inclusive conexões - AP</v>
          </cell>
          <cell r="C3244" t="str">
            <v>M</v>
          </cell>
          <cell r="D3244">
            <v>77.05</v>
          </cell>
          <cell r="E3244">
            <v>37.89</v>
          </cell>
          <cell r="F3244">
            <v>114.94</v>
          </cell>
          <cell r="G3244">
            <v>9</v>
          </cell>
        </row>
        <row r="3245">
          <cell r="A3245" t="str">
            <v>46.26</v>
          </cell>
          <cell r="B3245" t="str">
            <v>Tubulacao em ferro fundido predial SMU - esgoto e pluvial</v>
          </cell>
          <cell r="G3245">
            <v>9</v>
          </cell>
        </row>
        <row r="3246">
          <cell r="A3246" t="str">
            <v>46.26.010</v>
          </cell>
          <cell r="B3246" t="str">
            <v>Tubo em ferro fundido com ponta e ponta, predial SMU, DN= 50 mm</v>
          </cell>
          <cell r="C3246" t="str">
            <v>M</v>
          </cell>
          <cell r="D3246">
            <v>145.79</v>
          </cell>
          <cell r="E3246">
            <v>22.83</v>
          </cell>
          <cell r="F3246">
            <v>168.62</v>
          </cell>
          <cell r="G3246">
            <v>9</v>
          </cell>
        </row>
        <row r="3247">
          <cell r="A3247" t="str">
            <v>46.26.020</v>
          </cell>
          <cell r="B3247" t="str">
            <v>Tubo em ferro fundido com ponta e ponta, predial SMU, DN= 75 mm</v>
          </cell>
          <cell r="C3247" t="str">
            <v>M</v>
          </cell>
          <cell r="D3247">
            <v>203.55</v>
          </cell>
          <cell r="E3247">
            <v>22.83</v>
          </cell>
          <cell r="F3247">
            <v>226.38</v>
          </cell>
          <cell r="G3247">
            <v>9</v>
          </cell>
        </row>
        <row r="3248">
          <cell r="A3248" t="str">
            <v>46.26.030</v>
          </cell>
          <cell r="B3248" t="str">
            <v>Tubo em ferro fundido com ponta e ponta, predial SMU, DN= 100 mm</v>
          </cell>
          <cell r="C3248" t="str">
            <v>M</v>
          </cell>
          <cell r="D3248">
            <v>235.36</v>
          </cell>
          <cell r="E3248">
            <v>32.11</v>
          </cell>
          <cell r="F3248">
            <v>267.47000000000003</v>
          </cell>
          <cell r="G3248">
            <v>9</v>
          </cell>
        </row>
        <row r="3249">
          <cell r="A3249" t="str">
            <v>46.26.040</v>
          </cell>
          <cell r="B3249" t="str">
            <v>Tubo em ferro fundido com ponta e ponta, predial SMU, DN= 150 mm</v>
          </cell>
          <cell r="C3249" t="str">
            <v>M</v>
          </cell>
          <cell r="D3249">
            <v>319.08</v>
          </cell>
          <cell r="E3249">
            <v>32.11</v>
          </cell>
          <cell r="F3249">
            <v>351.19</v>
          </cell>
          <cell r="G3249">
            <v>9</v>
          </cell>
        </row>
        <row r="3250">
          <cell r="A3250" t="str">
            <v>46.26.050</v>
          </cell>
          <cell r="B3250" t="str">
            <v>Tubo em ferro fundido com ponta e ponta, predial SMU, DN= 200 mm</v>
          </cell>
          <cell r="C3250" t="str">
            <v>M</v>
          </cell>
          <cell r="D3250">
            <v>587.15</v>
          </cell>
          <cell r="E3250">
            <v>32.11</v>
          </cell>
          <cell r="F3250">
            <v>619.26</v>
          </cell>
          <cell r="G3250">
            <v>9</v>
          </cell>
        </row>
        <row r="3251">
          <cell r="A3251" t="str">
            <v>46.26.060</v>
          </cell>
          <cell r="B3251" t="str">
            <v>Junta de união em aço inoxidável para tubo em ferro fundido predial SMU, DN= 50 mm</v>
          </cell>
          <cell r="C3251" t="str">
            <v>UN</v>
          </cell>
          <cell r="D3251">
            <v>68.959999999999994</v>
          </cell>
          <cell r="E3251">
            <v>18.260000000000002</v>
          </cell>
          <cell r="F3251">
            <v>87.22</v>
          </cell>
          <cell r="G3251">
            <v>5</v>
          </cell>
        </row>
        <row r="3252">
          <cell r="A3252" t="str">
            <v>46.26.070</v>
          </cell>
          <cell r="B3252" t="str">
            <v>Junta de união em aço inoxidável para tubo em ferro fundido predial SMU, DN= 75 mm</v>
          </cell>
          <cell r="C3252" t="str">
            <v>UN</v>
          </cell>
          <cell r="D3252">
            <v>81.2</v>
          </cell>
          <cell r="E3252">
            <v>18.260000000000002</v>
          </cell>
          <cell r="F3252">
            <v>99.46</v>
          </cell>
          <cell r="G3252">
            <v>9</v>
          </cell>
        </row>
        <row r="3253">
          <cell r="A3253" t="str">
            <v>46.26.080</v>
          </cell>
          <cell r="B3253" t="str">
            <v>Junta de união em aço inoxidável para tubo em ferro fundido predial SMU, DN= 100 mm</v>
          </cell>
          <cell r="C3253" t="str">
            <v>UN</v>
          </cell>
          <cell r="D3253">
            <v>97.06</v>
          </cell>
          <cell r="E3253">
            <v>22.83</v>
          </cell>
          <cell r="F3253">
            <v>119.89</v>
          </cell>
          <cell r="G3253">
            <v>5</v>
          </cell>
        </row>
        <row r="3254">
          <cell r="A3254" t="str">
            <v>46.26.090</v>
          </cell>
          <cell r="B3254" t="str">
            <v>Junta de união em aço inoxidável para tubo em ferro fundido predial SMU, DN= 150 mm</v>
          </cell>
          <cell r="C3254" t="str">
            <v>UN</v>
          </cell>
          <cell r="D3254">
            <v>162.88999999999999</v>
          </cell>
          <cell r="E3254">
            <v>22.83</v>
          </cell>
          <cell r="F3254">
            <v>185.72</v>
          </cell>
          <cell r="G3254">
            <v>9</v>
          </cell>
        </row>
        <row r="3255">
          <cell r="A3255" t="str">
            <v>46.26.100</v>
          </cell>
          <cell r="B3255" t="str">
            <v>Junta de união em aço inoxidável para tubo em ferro fundido predial SMU, DN= 200 mm</v>
          </cell>
          <cell r="C3255" t="str">
            <v>UN</v>
          </cell>
          <cell r="D3255">
            <v>230.72</v>
          </cell>
          <cell r="E3255">
            <v>22.83</v>
          </cell>
          <cell r="F3255">
            <v>253.55</v>
          </cell>
          <cell r="G3255">
            <v>9</v>
          </cell>
        </row>
        <row r="3256">
          <cell r="A3256" t="str">
            <v>46.26.110</v>
          </cell>
          <cell r="B3256" t="str">
            <v>Conjunto de ancoragem para tubo em ferro fundido predial SMU, DN= 50 mm</v>
          </cell>
          <cell r="C3256" t="str">
            <v>CJ</v>
          </cell>
          <cell r="D3256">
            <v>924.65</v>
          </cell>
          <cell r="E3256">
            <v>18.260000000000002</v>
          </cell>
          <cell r="F3256">
            <v>942.91</v>
          </cell>
          <cell r="G3256">
            <v>9</v>
          </cell>
        </row>
        <row r="3257">
          <cell r="A3257" t="str">
            <v>46.26.120</v>
          </cell>
          <cell r="B3257" t="str">
            <v>Conjunto de ancoragem para tubo em ferro fundido predial SMU, DN= 75 mm</v>
          </cell>
          <cell r="C3257" t="str">
            <v>CJ</v>
          </cell>
          <cell r="D3257">
            <v>971.82</v>
          </cell>
          <cell r="E3257">
            <v>18.260000000000002</v>
          </cell>
          <cell r="F3257">
            <v>990.08</v>
          </cell>
          <cell r="G3257">
            <v>9</v>
          </cell>
        </row>
        <row r="3258">
          <cell r="A3258" t="str">
            <v>46.26.130</v>
          </cell>
          <cell r="B3258" t="str">
            <v>Conjunto de ancoragem para tubo em ferro fundido predial SMU, DN= 100 mm</v>
          </cell>
          <cell r="C3258" t="str">
            <v>CJ</v>
          </cell>
          <cell r="D3258">
            <v>1074.8800000000001</v>
          </cell>
          <cell r="E3258">
            <v>22.83</v>
          </cell>
          <cell r="F3258">
            <v>1097.71</v>
          </cell>
          <cell r="G3258">
            <v>9</v>
          </cell>
        </row>
        <row r="3259">
          <cell r="A3259" t="str">
            <v>46.26.136</v>
          </cell>
          <cell r="B3259" t="str">
            <v>Conjunto de ancoragem para tubo em ferro fundido predial SMU, DN= 125 mm</v>
          </cell>
          <cell r="C3259" t="str">
            <v>CJ</v>
          </cell>
          <cell r="D3259">
            <v>1119.5899999999999</v>
          </cell>
          <cell r="E3259">
            <v>22.83</v>
          </cell>
          <cell r="F3259">
            <v>1142.42</v>
          </cell>
          <cell r="G3259">
            <v>9</v>
          </cell>
        </row>
        <row r="3260">
          <cell r="A3260" t="str">
            <v>46.26.140</v>
          </cell>
          <cell r="B3260" t="str">
            <v>Conjunto de ancoragem para tubo em ferro fundido predial SMU, DN= 150 mm</v>
          </cell>
          <cell r="C3260" t="str">
            <v>CJ</v>
          </cell>
          <cell r="D3260">
            <v>1314.62</v>
          </cell>
          <cell r="E3260">
            <v>22.83</v>
          </cell>
          <cell r="F3260">
            <v>1337.45</v>
          </cell>
          <cell r="G3260">
            <v>9</v>
          </cell>
        </row>
        <row r="3261">
          <cell r="A3261" t="str">
            <v>46.26.150</v>
          </cell>
          <cell r="B3261" t="str">
            <v>Conjunto de ancoragem para tubo em ferro fundido predial SMU, DN= 200 mm</v>
          </cell>
          <cell r="C3261" t="str">
            <v>CJ</v>
          </cell>
          <cell r="D3261">
            <v>1907.8</v>
          </cell>
          <cell r="E3261">
            <v>22.83</v>
          </cell>
          <cell r="F3261">
            <v>1930.63</v>
          </cell>
          <cell r="G3261">
            <v>9</v>
          </cell>
        </row>
        <row r="3262">
          <cell r="A3262" t="str">
            <v>46.26.200</v>
          </cell>
          <cell r="B3262" t="str">
            <v>Tubo em ferro fundido com ponta e ponta, predial SMU, DN= 125 mm</v>
          </cell>
          <cell r="C3262" t="str">
            <v>M</v>
          </cell>
          <cell r="D3262">
            <v>317.12</v>
          </cell>
          <cell r="E3262">
            <v>32.11</v>
          </cell>
          <cell r="F3262">
            <v>349.23</v>
          </cell>
          <cell r="G3262">
            <v>9</v>
          </cell>
        </row>
        <row r="3263">
          <cell r="A3263" t="str">
            <v>46.26.210</v>
          </cell>
          <cell r="B3263" t="str">
            <v>Tubo em ferro fundido com ponta e ponta, predial SMU, DN= 250 mm</v>
          </cell>
          <cell r="C3263" t="str">
            <v>M</v>
          </cell>
          <cell r="D3263">
            <v>907.15</v>
          </cell>
          <cell r="E3263">
            <v>32.11</v>
          </cell>
          <cell r="F3263">
            <v>939.26</v>
          </cell>
          <cell r="G3263">
            <v>9</v>
          </cell>
        </row>
        <row r="3264">
          <cell r="A3264" t="str">
            <v>46.26.400</v>
          </cell>
          <cell r="B3264" t="str">
            <v>Joelho 45° em ferro fundido, predial SMU, DN= 50 mm</v>
          </cell>
          <cell r="C3264" t="str">
            <v>UN</v>
          </cell>
          <cell r="D3264">
            <v>119.05</v>
          </cell>
          <cell r="E3264">
            <v>18.260000000000002</v>
          </cell>
          <cell r="F3264">
            <v>137.31</v>
          </cell>
          <cell r="G3264">
            <v>9</v>
          </cell>
        </row>
        <row r="3265">
          <cell r="A3265" t="str">
            <v>46.26.410</v>
          </cell>
          <cell r="B3265" t="str">
            <v>Joelho 45° em ferro fundido, predial SMU, DN= 75 mm</v>
          </cell>
          <cell r="C3265" t="str">
            <v>UN</v>
          </cell>
          <cell r="D3265">
            <v>170.57</v>
          </cell>
          <cell r="E3265">
            <v>18.260000000000002</v>
          </cell>
          <cell r="F3265">
            <v>188.83</v>
          </cell>
          <cell r="G3265">
            <v>9</v>
          </cell>
        </row>
        <row r="3266">
          <cell r="A3266" t="str">
            <v>46.26.420</v>
          </cell>
          <cell r="B3266" t="str">
            <v>Joelho 45° em ferro fundido, predial SMU, DN= 100 mm</v>
          </cell>
          <cell r="C3266" t="str">
            <v>UN</v>
          </cell>
          <cell r="D3266">
            <v>163.22</v>
          </cell>
          <cell r="E3266">
            <v>22.83</v>
          </cell>
          <cell r="F3266">
            <v>186.05</v>
          </cell>
          <cell r="G3266">
            <v>9</v>
          </cell>
        </row>
        <row r="3267">
          <cell r="A3267" t="str">
            <v>46.26.426</v>
          </cell>
          <cell r="B3267" t="str">
            <v>Joelho 45° em ferro fundido, predial SMU, DN= 125 mm</v>
          </cell>
          <cell r="C3267" t="str">
            <v>UN</v>
          </cell>
          <cell r="D3267">
            <v>275.23</v>
          </cell>
          <cell r="E3267">
            <v>22.83</v>
          </cell>
          <cell r="F3267">
            <v>298.06</v>
          </cell>
          <cell r="G3267">
            <v>9</v>
          </cell>
        </row>
        <row r="3268">
          <cell r="A3268" t="str">
            <v>46.26.430</v>
          </cell>
          <cell r="B3268" t="str">
            <v>Joelho 45° em ferro fundido, predial SMU, DN= 150 mm</v>
          </cell>
          <cell r="C3268" t="str">
            <v>UN</v>
          </cell>
          <cell r="D3268">
            <v>290.2</v>
          </cell>
          <cell r="E3268">
            <v>22.83</v>
          </cell>
          <cell r="F3268">
            <v>313.02999999999997</v>
          </cell>
          <cell r="G3268">
            <v>9</v>
          </cell>
        </row>
        <row r="3269">
          <cell r="A3269" t="str">
            <v>46.26.440</v>
          </cell>
          <cell r="B3269" t="str">
            <v>Joelho 45° em ferro fundido, predial SMU, DN= 200 mm</v>
          </cell>
          <cell r="C3269" t="str">
            <v>UN</v>
          </cell>
          <cell r="D3269">
            <v>695.51</v>
          </cell>
          <cell r="E3269">
            <v>22.83</v>
          </cell>
          <cell r="F3269">
            <v>718.34</v>
          </cell>
          <cell r="G3269">
            <v>9</v>
          </cell>
        </row>
        <row r="3270">
          <cell r="A3270" t="str">
            <v>46.26.460</v>
          </cell>
          <cell r="B3270" t="str">
            <v>Joelho 88° em ferro fundido, predial SMU, DN= 50 mm</v>
          </cell>
          <cell r="C3270" t="str">
            <v>UN</v>
          </cell>
          <cell r="D3270">
            <v>183.15</v>
          </cell>
          <cell r="E3270">
            <v>18.260000000000002</v>
          </cell>
          <cell r="F3270">
            <v>201.41</v>
          </cell>
          <cell r="G3270">
            <v>9</v>
          </cell>
        </row>
        <row r="3271">
          <cell r="A3271" t="str">
            <v>46.26.470</v>
          </cell>
          <cell r="B3271" t="str">
            <v>Joelho 88° em ferro fundido, predial SMU, DN= 75 mm</v>
          </cell>
          <cell r="C3271" t="str">
            <v>UN</v>
          </cell>
          <cell r="D3271">
            <v>193.5</v>
          </cell>
          <cell r="E3271">
            <v>18.260000000000002</v>
          </cell>
          <cell r="F3271">
            <v>211.76</v>
          </cell>
          <cell r="G3271">
            <v>9</v>
          </cell>
        </row>
        <row r="3272">
          <cell r="A3272" t="str">
            <v>46.26.480</v>
          </cell>
          <cell r="B3272" t="str">
            <v>Joelho 88° em ferro fundido, predial SMU, DN= 100 mm</v>
          </cell>
          <cell r="C3272" t="str">
            <v>UN</v>
          </cell>
          <cell r="D3272">
            <v>194.21</v>
          </cell>
          <cell r="E3272">
            <v>22.83</v>
          </cell>
          <cell r="F3272">
            <v>217.04</v>
          </cell>
          <cell r="G3272">
            <v>9</v>
          </cell>
        </row>
        <row r="3273">
          <cell r="A3273" t="str">
            <v>46.26.490</v>
          </cell>
          <cell r="B3273" t="str">
            <v>Joelho 88° em ferro fundido, predial SMU, DN= 150 mm</v>
          </cell>
          <cell r="C3273" t="str">
            <v>UN</v>
          </cell>
          <cell r="D3273">
            <v>257.93</v>
          </cell>
          <cell r="E3273">
            <v>22.83</v>
          </cell>
          <cell r="F3273">
            <v>280.76</v>
          </cell>
          <cell r="G3273">
            <v>9</v>
          </cell>
        </row>
        <row r="3274">
          <cell r="A3274" t="str">
            <v>46.26.500</v>
          </cell>
          <cell r="B3274" t="str">
            <v>Joelho 88° em ferro fundido, predial SMU, DN= 200 mm</v>
          </cell>
          <cell r="C3274" t="str">
            <v>UN</v>
          </cell>
          <cell r="D3274">
            <v>372.58</v>
          </cell>
          <cell r="E3274">
            <v>22.83</v>
          </cell>
          <cell r="F3274">
            <v>395.41</v>
          </cell>
          <cell r="G3274">
            <v>9</v>
          </cell>
        </row>
        <row r="3275">
          <cell r="A3275" t="str">
            <v>46.26.510</v>
          </cell>
          <cell r="B3275" t="str">
            <v>Junção 45° em ferro fundido, predial SMU, DN= 50 x 50 mm</v>
          </cell>
          <cell r="C3275" t="str">
            <v>UN</v>
          </cell>
          <cell r="D3275">
            <v>145.16999999999999</v>
          </cell>
          <cell r="E3275">
            <v>18.260000000000002</v>
          </cell>
          <cell r="F3275">
            <v>163.43</v>
          </cell>
          <cell r="G3275">
            <v>9</v>
          </cell>
        </row>
        <row r="3276">
          <cell r="A3276" t="str">
            <v>46.26.516</v>
          </cell>
          <cell r="B3276" t="str">
            <v>Junção 45° em ferro fundido, predial SMU, DN= 75 x 50 mm</v>
          </cell>
          <cell r="C3276" t="str">
            <v>UN</v>
          </cell>
          <cell r="D3276">
            <v>206.81</v>
          </cell>
          <cell r="E3276">
            <v>18.260000000000002</v>
          </cell>
          <cell r="F3276">
            <v>225.07</v>
          </cell>
          <cell r="G3276">
            <v>9</v>
          </cell>
        </row>
        <row r="3277">
          <cell r="A3277" t="str">
            <v>46.26.520</v>
          </cell>
          <cell r="B3277" t="str">
            <v>Junção 45° em ferro fundido, predial SMU, DN= 75 x 75 mm</v>
          </cell>
          <cell r="C3277" t="str">
            <v>UN</v>
          </cell>
          <cell r="D3277">
            <v>250.66</v>
          </cell>
          <cell r="E3277">
            <v>18.260000000000002</v>
          </cell>
          <cell r="F3277">
            <v>268.92</v>
          </cell>
          <cell r="G3277">
            <v>9</v>
          </cell>
        </row>
        <row r="3278">
          <cell r="A3278" t="str">
            <v>46.26.540</v>
          </cell>
          <cell r="B3278" t="str">
            <v>Junção 45° em ferro fundido, predial SMU, DN= 100 x 75 mm</v>
          </cell>
          <cell r="C3278" t="str">
            <v>UN</v>
          </cell>
          <cell r="D3278">
            <v>294.55</v>
          </cell>
          <cell r="E3278">
            <v>22.83</v>
          </cell>
          <cell r="F3278">
            <v>317.38</v>
          </cell>
          <cell r="G3278">
            <v>9</v>
          </cell>
        </row>
        <row r="3279">
          <cell r="A3279" t="str">
            <v>46.26.550</v>
          </cell>
          <cell r="B3279" t="str">
            <v>Junção 45° em ferro fundido, predial SMU, DN= 100 x 100 mm</v>
          </cell>
          <cell r="C3279" t="str">
            <v>UN</v>
          </cell>
          <cell r="D3279">
            <v>342.85</v>
          </cell>
          <cell r="E3279">
            <v>22.83</v>
          </cell>
          <cell r="F3279">
            <v>365.68</v>
          </cell>
          <cell r="G3279">
            <v>9</v>
          </cell>
        </row>
        <row r="3280">
          <cell r="A3280" t="str">
            <v>46.26.560</v>
          </cell>
          <cell r="B3280" t="str">
            <v>Junção 45° em ferro fundido, predial SMU, DN= 150 x 150 mm</v>
          </cell>
          <cell r="C3280" t="str">
            <v>UN</v>
          </cell>
          <cell r="D3280">
            <v>923.19</v>
          </cell>
          <cell r="E3280">
            <v>22.83</v>
          </cell>
          <cell r="F3280">
            <v>946.02</v>
          </cell>
          <cell r="G3280">
            <v>9</v>
          </cell>
        </row>
        <row r="3281">
          <cell r="A3281" t="str">
            <v>46.26.580</v>
          </cell>
          <cell r="B3281" t="str">
            <v>Junta de união em aço inoxidável para tubo em ferro fundido predial SMU, DN= 125 mm</v>
          </cell>
          <cell r="C3281" t="str">
            <v>UN</v>
          </cell>
          <cell r="D3281">
            <v>139.81</v>
          </cell>
          <cell r="E3281">
            <v>22.83</v>
          </cell>
          <cell r="F3281">
            <v>162.63999999999999</v>
          </cell>
          <cell r="G3281">
            <v>9</v>
          </cell>
        </row>
        <row r="3282">
          <cell r="A3282" t="str">
            <v>46.26.590</v>
          </cell>
          <cell r="B3282" t="str">
            <v>Junta de união em aço inoxidável para tubo em ferro fundido predial SMU, DN= 250 mm</v>
          </cell>
          <cell r="C3282" t="str">
            <v>UN</v>
          </cell>
          <cell r="D3282">
            <v>563.87</v>
          </cell>
          <cell r="E3282">
            <v>22.83</v>
          </cell>
          <cell r="F3282">
            <v>586.70000000000005</v>
          </cell>
          <cell r="G3282">
            <v>9</v>
          </cell>
        </row>
        <row r="3283">
          <cell r="A3283" t="str">
            <v>46.26.600</v>
          </cell>
          <cell r="B3283" t="str">
            <v>Redução excêntrica em ferro fundido, predial SMU, DN= 75 x 50 mm</v>
          </cell>
          <cell r="C3283" t="str">
            <v>UN</v>
          </cell>
          <cell r="D3283">
            <v>132.80000000000001</v>
          </cell>
          <cell r="E3283">
            <v>18.260000000000002</v>
          </cell>
          <cell r="F3283">
            <v>151.06</v>
          </cell>
          <cell r="G3283">
            <v>9</v>
          </cell>
        </row>
        <row r="3284">
          <cell r="A3284" t="str">
            <v>46.26.610</v>
          </cell>
          <cell r="B3284" t="str">
            <v>Redução excêntrica em ferro fundido, predial SMU, DN= 100 x 75 mm</v>
          </cell>
          <cell r="C3284" t="str">
            <v>UN</v>
          </cell>
          <cell r="D3284">
            <v>176.48</v>
          </cell>
          <cell r="E3284">
            <v>22.83</v>
          </cell>
          <cell r="F3284">
            <v>199.31</v>
          </cell>
          <cell r="G3284">
            <v>9</v>
          </cell>
        </row>
        <row r="3285">
          <cell r="A3285" t="str">
            <v>46.26.612</v>
          </cell>
          <cell r="B3285" t="str">
            <v>Redução excêntrica em ferro fundido, predial SMU, DN= 125 x 75 mm</v>
          </cell>
          <cell r="C3285" t="str">
            <v>UN</v>
          </cell>
          <cell r="D3285">
            <v>238.98</v>
          </cell>
          <cell r="E3285">
            <v>22.83</v>
          </cell>
          <cell r="F3285">
            <v>261.81</v>
          </cell>
          <cell r="G3285">
            <v>9</v>
          </cell>
        </row>
        <row r="3286">
          <cell r="A3286" t="str">
            <v>46.26.614</v>
          </cell>
          <cell r="B3286" t="str">
            <v>Redução excêntrica em ferro fundido, predial SMU, DN= 125 x 100 mm</v>
          </cell>
          <cell r="C3286" t="str">
            <v>UN</v>
          </cell>
          <cell r="D3286">
            <v>238.24</v>
          </cell>
          <cell r="E3286">
            <v>22.83</v>
          </cell>
          <cell r="F3286">
            <v>261.07</v>
          </cell>
          <cell r="G3286">
            <v>9</v>
          </cell>
        </row>
        <row r="3287">
          <cell r="A3287" t="str">
            <v>46.26.616</v>
          </cell>
          <cell r="B3287" t="str">
            <v>Redução excêntrica em ferro fundido, predial SMU, DN= 150 x 75 mm</v>
          </cell>
          <cell r="C3287" t="str">
            <v>UN</v>
          </cell>
          <cell r="D3287">
            <v>502.33</v>
          </cell>
          <cell r="E3287">
            <v>22.83</v>
          </cell>
          <cell r="F3287">
            <v>525.16</v>
          </cell>
          <cell r="G3287">
            <v>9</v>
          </cell>
        </row>
        <row r="3288">
          <cell r="A3288" t="str">
            <v>46.26.632</v>
          </cell>
          <cell r="B3288" t="str">
            <v>Redução excêntrica em ferro fundido, predial SMU, DN= 150 x 100 mm</v>
          </cell>
          <cell r="C3288" t="str">
            <v>UN</v>
          </cell>
          <cell r="D3288">
            <v>501.62</v>
          </cell>
          <cell r="E3288">
            <v>22.83</v>
          </cell>
          <cell r="F3288">
            <v>524.45000000000005</v>
          </cell>
          <cell r="G3288">
            <v>9</v>
          </cell>
        </row>
        <row r="3289">
          <cell r="A3289" t="str">
            <v>46.26.634</v>
          </cell>
          <cell r="B3289" t="str">
            <v>Redução excêntrica em ferro fundido, predial SMU, DN= 150 x 125 mm</v>
          </cell>
          <cell r="C3289" t="str">
            <v>UN</v>
          </cell>
          <cell r="D3289">
            <v>606.87</v>
          </cell>
          <cell r="E3289">
            <v>22.83</v>
          </cell>
          <cell r="F3289">
            <v>629.70000000000005</v>
          </cell>
          <cell r="G3289">
            <v>9</v>
          </cell>
        </row>
        <row r="3290">
          <cell r="A3290" t="str">
            <v>46.26.636</v>
          </cell>
          <cell r="B3290" t="str">
            <v>Redução excêntrica em ferro fundido, predial SMU, DN= 200 x 125 mm</v>
          </cell>
          <cell r="C3290" t="str">
            <v>UN</v>
          </cell>
          <cell r="D3290">
            <v>535.69000000000005</v>
          </cell>
          <cell r="E3290">
            <v>22.83</v>
          </cell>
          <cell r="F3290">
            <v>558.52</v>
          </cell>
          <cell r="G3290">
            <v>9</v>
          </cell>
        </row>
        <row r="3291">
          <cell r="A3291" t="str">
            <v>46.26.640</v>
          </cell>
          <cell r="B3291" t="str">
            <v>Redução excêntrica em ferro fundido, predial SMU, DN= 200 x 150 mm</v>
          </cell>
          <cell r="C3291" t="str">
            <v>UN</v>
          </cell>
          <cell r="D3291">
            <v>577.73</v>
          </cell>
          <cell r="E3291">
            <v>22.83</v>
          </cell>
          <cell r="F3291">
            <v>600.55999999999995</v>
          </cell>
          <cell r="G3291">
            <v>9</v>
          </cell>
        </row>
        <row r="3292">
          <cell r="A3292" t="str">
            <v>46.26.690</v>
          </cell>
          <cell r="B3292" t="str">
            <v>Redução excêntrica em ferro fundido, predial SMU, DN= 250 x 200 mm</v>
          </cell>
          <cell r="C3292" t="str">
            <v>UN</v>
          </cell>
          <cell r="D3292">
            <v>1243.32</v>
          </cell>
          <cell r="E3292">
            <v>22.83</v>
          </cell>
          <cell r="F3292">
            <v>1266.1500000000001</v>
          </cell>
          <cell r="G3292">
            <v>9</v>
          </cell>
        </row>
        <row r="3293">
          <cell r="A3293" t="str">
            <v>46.26.700</v>
          </cell>
          <cell r="B3293" t="str">
            <v>Te de visita em ferro fundido, predial SMU, DN= 75 mm</v>
          </cell>
          <cell r="C3293" t="str">
            <v>UN</v>
          </cell>
          <cell r="D3293">
            <v>473.9</v>
          </cell>
          <cell r="E3293">
            <v>18.260000000000002</v>
          </cell>
          <cell r="F3293">
            <v>492.16</v>
          </cell>
          <cell r="G3293">
            <v>9</v>
          </cell>
        </row>
        <row r="3294">
          <cell r="A3294" t="str">
            <v>46.26.710</v>
          </cell>
          <cell r="B3294" t="str">
            <v>Te de visita em ferro fundido, predial SMU, DN= 100 mm</v>
          </cell>
          <cell r="C3294" t="str">
            <v>UN</v>
          </cell>
          <cell r="D3294">
            <v>911.94</v>
          </cell>
          <cell r="E3294">
            <v>22.83</v>
          </cell>
          <cell r="F3294">
            <v>934.77</v>
          </cell>
          <cell r="G3294">
            <v>9</v>
          </cell>
        </row>
        <row r="3295">
          <cell r="A3295" t="str">
            <v>46.26.720</v>
          </cell>
          <cell r="B3295" t="str">
            <v>Te de visita em ferro fundido, predial SMU, DN= 125 mm</v>
          </cell>
          <cell r="C3295" t="str">
            <v>UN</v>
          </cell>
          <cell r="D3295">
            <v>1199.19</v>
          </cell>
          <cell r="E3295">
            <v>22.83</v>
          </cell>
          <cell r="F3295">
            <v>1222.02</v>
          </cell>
          <cell r="G3295">
            <v>9</v>
          </cell>
        </row>
        <row r="3296">
          <cell r="A3296" t="str">
            <v>46.26.730</v>
          </cell>
          <cell r="B3296" t="str">
            <v>Te de visita em ferro fundido, predial SMU, DN= 150 mm</v>
          </cell>
          <cell r="C3296" t="str">
            <v>UN</v>
          </cell>
          <cell r="D3296">
            <v>1461.6</v>
          </cell>
          <cell r="E3296">
            <v>22.83</v>
          </cell>
          <cell r="F3296">
            <v>1484.43</v>
          </cell>
          <cell r="G3296">
            <v>9</v>
          </cell>
        </row>
        <row r="3297">
          <cell r="A3297" t="str">
            <v>46.26.740</v>
          </cell>
          <cell r="B3297" t="str">
            <v>Te de visita em ferro fundido, predial SMU, DN= 200 mm</v>
          </cell>
          <cell r="C3297" t="str">
            <v>UN</v>
          </cell>
          <cell r="D3297">
            <v>3095.29</v>
          </cell>
          <cell r="E3297">
            <v>22.83</v>
          </cell>
          <cell r="F3297">
            <v>3118.12</v>
          </cell>
          <cell r="G3297">
            <v>9</v>
          </cell>
        </row>
        <row r="3298">
          <cell r="A3298" t="str">
            <v>46.26.800</v>
          </cell>
          <cell r="B3298" t="str">
            <v>Abraçadeira dentada para travamento em aço inoxidável, com parafuso de aço zincado, para tubo em ferro fundido predial SMU, DN= 50 mm</v>
          </cell>
          <cell r="C3298" t="str">
            <v>UN</v>
          </cell>
          <cell r="D3298">
            <v>196.02</v>
          </cell>
          <cell r="E3298">
            <v>18.260000000000002</v>
          </cell>
          <cell r="F3298">
            <v>214.28</v>
          </cell>
          <cell r="G3298">
            <v>9</v>
          </cell>
        </row>
        <row r="3299">
          <cell r="A3299" t="str">
            <v>46.26.810</v>
          </cell>
          <cell r="B3299" t="str">
            <v>Abraçadeira dentada para travamento em aço inoxidável, com parafuso de aço zincado, para tubo em ferro fundido predial SMU, DN= 75 mm</v>
          </cell>
          <cell r="C3299" t="str">
            <v>UN</v>
          </cell>
          <cell r="D3299">
            <v>269.99</v>
          </cell>
          <cell r="E3299">
            <v>18.260000000000002</v>
          </cell>
          <cell r="F3299">
            <v>288.25</v>
          </cell>
          <cell r="G3299">
            <v>9</v>
          </cell>
        </row>
        <row r="3300">
          <cell r="A3300" t="str">
            <v>46.26.820</v>
          </cell>
          <cell r="B3300" t="str">
            <v>Abraçadeira dentada para travamento em aço inoxidável, com parafuso de aço zincado, para tubo em ferro fundido predial SMU, DN= 100 mm</v>
          </cell>
          <cell r="C3300" t="str">
            <v>UN</v>
          </cell>
          <cell r="D3300">
            <v>614.01</v>
          </cell>
          <cell r="E3300">
            <v>22.83</v>
          </cell>
          <cell r="F3300">
            <v>636.84</v>
          </cell>
          <cell r="G3300">
            <v>9</v>
          </cell>
        </row>
        <row r="3301">
          <cell r="A3301" t="str">
            <v>46.26.825</v>
          </cell>
          <cell r="B3301" t="str">
            <v>Abraçadeira dentada para travamento em aço inoxidável, com parafuso de aço zincado, para tubo em ferro fundido predial SMU, DN= 125 mm</v>
          </cell>
          <cell r="C3301" t="str">
            <v>UN</v>
          </cell>
          <cell r="D3301">
            <v>594.23</v>
          </cell>
          <cell r="E3301">
            <v>22.83</v>
          </cell>
          <cell r="F3301">
            <v>617.05999999999995</v>
          </cell>
          <cell r="G3301">
            <v>9</v>
          </cell>
        </row>
        <row r="3302">
          <cell r="A3302" t="str">
            <v>46.26.830</v>
          </cell>
          <cell r="B3302" t="str">
            <v>Abraçadeira dentada para travamento em aço inoxidável, com parafuso de aço zincado, para tubo em ferro fundido predial SMU, DN= 150 mm</v>
          </cell>
          <cell r="C3302" t="str">
            <v>UN</v>
          </cell>
          <cell r="D3302">
            <v>681.38</v>
          </cell>
          <cell r="E3302">
            <v>22.83</v>
          </cell>
          <cell r="F3302">
            <v>704.21</v>
          </cell>
          <cell r="G3302">
            <v>9</v>
          </cell>
        </row>
        <row r="3303">
          <cell r="A3303" t="str">
            <v>46.26.840</v>
          </cell>
          <cell r="B3303" t="str">
            <v>Tampão simples em ferro fundido, predial SMU, DN= 150 mm</v>
          </cell>
          <cell r="C3303" t="str">
            <v>UN</v>
          </cell>
          <cell r="D3303">
            <v>259.38</v>
          </cell>
          <cell r="E3303">
            <v>22.83</v>
          </cell>
          <cell r="F3303">
            <v>282.20999999999998</v>
          </cell>
          <cell r="G3303">
            <v>9</v>
          </cell>
        </row>
        <row r="3304">
          <cell r="A3304" t="str">
            <v>46.26.843</v>
          </cell>
          <cell r="B3304" t="str">
            <v>Tampão simples em ferro fundido, predial SMU, DN= 200 mm</v>
          </cell>
          <cell r="C3304" t="str">
            <v>UN</v>
          </cell>
          <cell r="D3304">
            <v>498.99</v>
          </cell>
          <cell r="E3304">
            <v>22.83</v>
          </cell>
          <cell r="F3304">
            <v>521.82000000000005</v>
          </cell>
          <cell r="G3304">
            <v>9</v>
          </cell>
        </row>
        <row r="3305">
          <cell r="A3305" t="str">
            <v>46.26.900</v>
          </cell>
          <cell r="B3305" t="str">
            <v>Junção 45° em ferro fundido, predial SMU, DN= 125 x 100 mm</v>
          </cell>
          <cell r="C3305" t="str">
            <v>UN</v>
          </cell>
          <cell r="D3305">
            <v>455.25</v>
          </cell>
          <cell r="E3305">
            <v>22.83</v>
          </cell>
          <cell r="F3305">
            <v>478.08</v>
          </cell>
          <cell r="G3305">
            <v>9</v>
          </cell>
        </row>
        <row r="3306">
          <cell r="A3306" t="str">
            <v>46.26.910</v>
          </cell>
          <cell r="B3306" t="str">
            <v>Junção 45° em ferro fundido, predial SMU, DN= 150 x 100 mm</v>
          </cell>
          <cell r="C3306" t="str">
            <v>UN</v>
          </cell>
          <cell r="D3306">
            <v>681.65</v>
          </cell>
          <cell r="E3306">
            <v>22.83</v>
          </cell>
          <cell r="F3306">
            <v>704.48</v>
          </cell>
          <cell r="G3306">
            <v>9</v>
          </cell>
        </row>
        <row r="3307">
          <cell r="A3307" t="str">
            <v>46.26.920</v>
          </cell>
          <cell r="B3307" t="str">
            <v>Junção 45° em ferro fundido, predial SMU, DN= 200 x 100 mm</v>
          </cell>
          <cell r="C3307" t="str">
            <v>UN</v>
          </cell>
          <cell r="D3307">
            <v>1105.8499999999999</v>
          </cell>
          <cell r="E3307">
            <v>22.83</v>
          </cell>
          <cell r="F3307">
            <v>1128.68</v>
          </cell>
          <cell r="G3307">
            <v>9</v>
          </cell>
        </row>
        <row r="3308">
          <cell r="A3308" t="str">
            <v>46.26.930</v>
          </cell>
          <cell r="B3308" t="str">
            <v>Junção 45° em ferro fundido, predial SMU, DN= 200 x 200 mm</v>
          </cell>
          <cell r="C3308" t="str">
            <v>UN</v>
          </cell>
          <cell r="D3308">
            <v>2563.34</v>
          </cell>
          <cell r="E3308">
            <v>22.83</v>
          </cell>
          <cell r="F3308">
            <v>2586.17</v>
          </cell>
          <cell r="G3308">
            <v>9</v>
          </cell>
        </row>
        <row r="3309">
          <cell r="A3309" t="str">
            <v>46.27</v>
          </cell>
          <cell r="B3309" t="str">
            <v>Tubulacao em cobre, para sistema de ar condicionado</v>
          </cell>
          <cell r="G3309">
            <v>9</v>
          </cell>
        </row>
        <row r="3310">
          <cell r="A3310" t="str">
            <v>46.27.050</v>
          </cell>
          <cell r="B3310" t="str">
            <v>Tubo de cobre flexível, espessura 1/32" - diâmetro 3/16", inclusive conexões</v>
          </cell>
          <cell r="C3310" t="str">
            <v>M</v>
          </cell>
          <cell r="D3310">
            <v>8.6</v>
          </cell>
          <cell r="E3310">
            <v>7.53</v>
          </cell>
          <cell r="F3310">
            <v>16.13</v>
          </cell>
          <cell r="G3310">
            <v>9</v>
          </cell>
        </row>
        <row r="3311">
          <cell r="A3311" t="str">
            <v>46.27.060</v>
          </cell>
          <cell r="B3311" t="str">
            <v>Tubo de cobre flexível, espessura 1/32" - diâmetro 1/4", inclusive conexões</v>
          </cell>
          <cell r="C3311" t="str">
            <v>M</v>
          </cell>
          <cell r="D3311">
            <v>12.31</v>
          </cell>
          <cell r="E3311">
            <v>7.53</v>
          </cell>
          <cell r="F3311">
            <v>19.84</v>
          </cell>
          <cell r="G3311">
            <v>9</v>
          </cell>
        </row>
        <row r="3312">
          <cell r="A3312" t="str">
            <v>46.27.070</v>
          </cell>
          <cell r="B3312" t="str">
            <v>Tubo de cobre flexível, espessura 1/32" - diâmetro 5/16", inclusive conexões</v>
          </cell>
          <cell r="C3312" t="str">
            <v>M</v>
          </cell>
          <cell r="D3312">
            <v>16.04</v>
          </cell>
          <cell r="E3312">
            <v>7.53</v>
          </cell>
          <cell r="F3312">
            <v>23.57</v>
          </cell>
          <cell r="G3312">
            <v>9</v>
          </cell>
        </row>
        <row r="3313">
          <cell r="A3313" t="str">
            <v>46.27.080</v>
          </cell>
          <cell r="B3313" t="str">
            <v>Tubo de cobre flexível, espessura 1/32" - diâmetro 3/8", inclusive conexões</v>
          </cell>
          <cell r="C3313" t="str">
            <v>M</v>
          </cell>
          <cell r="D3313">
            <v>20.65</v>
          </cell>
          <cell r="E3313">
            <v>11.41</v>
          </cell>
          <cell r="F3313">
            <v>32.06</v>
          </cell>
          <cell r="G3313">
            <v>9</v>
          </cell>
        </row>
        <row r="3314">
          <cell r="A3314" t="str">
            <v>46.27.090</v>
          </cell>
          <cell r="B3314" t="str">
            <v>Tubo de cobre flexível, espessura 1/32" - diâmetro 1/2", inclusive conexões</v>
          </cell>
          <cell r="C3314" t="str">
            <v>M</v>
          </cell>
          <cell r="D3314">
            <v>27.43</v>
          </cell>
          <cell r="E3314">
            <v>11.41</v>
          </cell>
          <cell r="F3314">
            <v>38.840000000000003</v>
          </cell>
          <cell r="G3314">
            <v>9</v>
          </cell>
        </row>
        <row r="3315">
          <cell r="A3315" t="str">
            <v>46.27.100</v>
          </cell>
          <cell r="B3315" t="str">
            <v>Tubo de cobre flexível, espessura 1/32" - diâmetro 5/8", inclusive conexões</v>
          </cell>
          <cell r="C3315" t="str">
            <v>M</v>
          </cell>
          <cell r="D3315">
            <v>33.24</v>
          </cell>
          <cell r="E3315">
            <v>11.41</v>
          </cell>
          <cell r="F3315">
            <v>44.65</v>
          </cell>
          <cell r="G3315">
            <v>9</v>
          </cell>
        </row>
        <row r="3316">
          <cell r="A3316" t="str">
            <v>46.27.110</v>
          </cell>
          <cell r="B3316" t="str">
            <v>Tubo de cobre flexível, espessura 1/32" - diâmetro 3/4", inclusive conexões</v>
          </cell>
          <cell r="C3316" t="str">
            <v>M</v>
          </cell>
          <cell r="D3316">
            <v>40.909999999999997</v>
          </cell>
          <cell r="E3316">
            <v>11.41</v>
          </cell>
          <cell r="F3316">
            <v>52.32</v>
          </cell>
          <cell r="G3316">
            <v>9</v>
          </cell>
        </row>
        <row r="3317">
          <cell r="A3317" t="str">
            <v>46.32</v>
          </cell>
          <cell r="B3317" t="str">
            <v>Tubulacao em cobre rigido, para sistema VRF de ar condicionado</v>
          </cell>
          <cell r="G3317">
            <v>5</v>
          </cell>
        </row>
        <row r="3318">
          <cell r="A3318" t="str">
            <v>46.32.001</v>
          </cell>
          <cell r="B3318" t="str">
            <v>Tubo de cobre sem costura, rígido, espessura 1/16" - diâmetro 3/8", inclusive conexões</v>
          </cell>
          <cell r="C3318" t="str">
            <v>M</v>
          </cell>
          <cell r="D3318">
            <v>45.52</v>
          </cell>
          <cell r="E3318">
            <v>16.440000000000001</v>
          </cell>
          <cell r="F3318">
            <v>61.96</v>
          </cell>
          <cell r="G3318">
            <v>9</v>
          </cell>
        </row>
        <row r="3319">
          <cell r="A3319" t="str">
            <v>46.32.002</v>
          </cell>
          <cell r="B3319" t="str">
            <v>Tubo de cobre sem costura, rígido, espessura 1/16" - diâmetro 1/2", inclusive conexões</v>
          </cell>
          <cell r="C3319" t="str">
            <v>M</v>
          </cell>
          <cell r="D3319">
            <v>69.709999999999994</v>
          </cell>
          <cell r="E3319">
            <v>16.440000000000001</v>
          </cell>
          <cell r="F3319">
            <v>86.15</v>
          </cell>
          <cell r="G3319">
            <v>9</v>
          </cell>
        </row>
        <row r="3320">
          <cell r="A3320" t="str">
            <v>46.32.003</v>
          </cell>
          <cell r="B3320" t="str">
            <v>Tubo de cobre sem costura, rígido, espessura 1/16" - diâmetro 5/8", inclusive conexões</v>
          </cell>
          <cell r="C3320" t="str">
            <v>M</v>
          </cell>
          <cell r="D3320">
            <v>82.05</v>
          </cell>
          <cell r="E3320">
            <v>16.440000000000001</v>
          </cell>
          <cell r="F3320">
            <v>98.49</v>
          </cell>
          <cell r="G3320">
            <v>9</v>
          </cell>
        </row>
        <row r="3321">
          <cell r="A3321" t="str">
            <v>46.32.004</v>
          </cell>
          <cell r="B3321" t="str">
            <v>Tubo de cobre sem costura, rígido, espessura 1/16" - diâmetro 3/4", inclusive conexões</v>
          </cell>
          <cell r="C3321" t="str">
            <v>M</v>
          </cell>
          <cell r="D3321">
            <v>99.13</v>
          </cell>
          <cell r="E3321">
            <v>16.440000000000001</v>
          </cell>
          <cell r="F3321">
            <v>115.57</v>
          </cell>
          <cell r="G3321">
            <v>9</v>
          </cell>
        </row>
        <row r="3322">
          <cell r="A3322" t="str">
            <v>46.32.005</v>
          </cell>
          <cell r="B3322" t="str">
            <v>Tubo de cobre sem costura, rígido, espessura 1/16" - diâmetro 7/8", inclusive conexões</v>
          </cell>
          <cell r="C3322" t="str">
            <v>M</v>
          </cell>
          <cell r="D3322">
            <v>114.15</v>
          </cell>
          <cell r="E3322">
            <v>16.440000000000001</v>
          </cell>
          <cell r="F3322">
            <v>130.59</v>
          </cell>
          <cell r="G3322">
            <v>9</v>
          </cell>
        </row>
        <row r="3323">
          <cell r="A3323" t="str">
            <v>46.32.006</v>
          </cell>
          <cell r="B3323" t="str">
            <v>Tubo de cobre sem costura, rígido, espessura 1/16" - diâmetro 1", inclusive conexões</v>
          </cell>
          <cell r="C3323" t="str">
            <v>M</v>
          </cell>
          <cell r="D3323">
            <v>139.43</v>
          </cell>
          <cell r="E3323">
            <v>16.440000000000001</v>
          </cell>
          <cell r="F3323">
            <v>155.87</v>
          </cell>
          <cell r="G3323">
            <v>9</v>
          </cell>
        </row>
        <row r="3324">
          <cell r="A3324" t="str">
            <v>46.32.007</v>
          </cell>
          <cell r="B3324" t="str">
            <v>Tubo de cobre sem costura, rígido, espessura 1/16" - diâmetro 1.1/8", inclusive conexões</v>
          </cell>
          <cell r="C3324" t="str">
            <v>M</v>
          </cell>
          <cell r="D3324">
            <v>158.88</v>
          </cell>
          <cell r="E3324">
            <v>16.440000000000001</v>
          </cell>
          <cell r="F3324">
            <v>175.32</v>
          </cell>
          <cell r="G3324">
            <v>9</v>
          </cell>
        </row>
        <row r="3325">
          <cell r="A3325" t="str">
            <v>46.32.008</v>
          </cell>
          <cell r="B3325" t="str">
            <v>Tubo de cobre sem costura, rígido, espessura 1/16" - diâmetro 1.1/4", inclusive conexões</v>
          </cell>
          <cell r="C3325" t="str">
            <v>M</v>
          </cell>
          <cell r="D3325">
            <v>170.75</v>
          </cell>
          <cell r="E3325">
            <v>16.440000000000001</v>
          </cell>
          <cell r="F3325">
            <v>187.19</v>
          </cell>
          <cell r="G3325">
            <v>5</v>
          </cell>
        </row>
        <row r="3326">
          <cell r="A3326" t="str">
            <v>46.32.009</v>
          </cell>
          <cell r="B3326" t="str">
            <v>Tubo de cobre sem costura, rígido, espessura 1/16" - diâmetro 1.3/8", inclusive conexões</v>
          </cell>
          <cell r="C3326" t="str">
            <v>M</v>
          </cell>
          <cell r="D3326">
            <v>199.42</v>
          </cell>
          <cell r="E3326">
            <v>16.440000000000001</v>
          </cell>
          <cell r="F3326">
            <v>215.86</v>
          </cell>
          <cell r="G3326">
            <v>9</v>
          </cell>
        </row>
        <row r="3327">
          <cell r="A3327" t="str">
            <v>46.32.010</v>
          </cell>
          <cell r="B3327" t="str">
            <v>Tubo de cobre sem costura, rígido, espessura 1/16" - diâmetro 1.1/2", inclusive conexões</v>
          </cell>
          <cell r="C3327" t="str">
            <v>M</v>
          </cell>
          <cell r="D3327">
            <v>221.33</v>
          </cell>
          <cell r="E3327">
            <v>16.440000000000001</v>
          </cell>
          <cell r="F3327">
            <v>237.77</v>
          </cell>
          <cell r="G3327">
            <v>9</v>
          </cell>
        </row>
        <row r="3328">
          <cell r="A3328" t="str">
            <v>46.32.011</v>
          </cell>
          <cell r="B3328" t="str">
            <v>Tubo de cobre sem costura, rígido, espessura 1/16" - diâmetro 1.5/8", inclusive conexões</v>
          </cell>
          <cell r="C3328" t="str">
            <v>M</v>
          </cell>
          <cell r="D3328">
            <v>251</v>
          </cell>
          <cell r="E3328">
            <v>16.440000000000001</v>
          </cell>
          <cell r="F3328">
            <v>267.44</v>
          </cell>
          <cell r="G3328">
            <v>9</v>
          </cell>
        </row>
        <row r="3329">
          <cell r="A3329" t="str">
            <v>46.33</v>
          </cell>
          <cell r="B3329" t="str">
            <v>Tubulacao em PP - aguas pluviais / esgoto</v>
          </cell>
          <cell r="G3329">
            <v>9</v>
          </cell>
        </row>
        <row r="3330">
          <cell r="A3330" t="str">
            <v>46.33.001</v>
          </cell>
          <cell r="B3330" t="str">
            <v>Tubo de esgoto em polipropileno de alta resistência - PP, DN= 40mm, preto, com união deslizante e guarnição elastomérica de duplo lábio</v>
          </cell>
          <cell r="C3330" t="str">
            <v>M</v>
          </cell>
          <cell r="D3330">
            <v>27.86</v>
          </cell>
          <cell r="E3330">
            <v>16.059999999999999</v>
          </cell>
          <cell r="F3330">
            <v>43.92</v>
          </cell>
          <cell r="G3330">
            <v>9</v>
          </cell>
        </row>
        <row r="3331">
          <cell r="A3331" t="str">
            <v>46.33.002</v>
          </cell>
          <cell r="B3331" t="str">
            <v>Tubo de esgoto em polipropileno de alta resistência - PP, DN= 50mm, preto, com união deslizante e guarnição elastomérica de duplo lábio</v>
          </cell>
          <cell r="C3331" t="str">
            <v>M</v>
          </cell>
          <cell r="D3331">
            <v>35.770000000000003</v>
          </cell>
          <cell r="E3331">
            <v>16.059999999999999</v>
          </cell>
          <cell r="F3331">
            <v>51.83</v>
          </cell>
          <cell r="G3331">
            <v>9</v>
          </cell>
        </row>
        <row r="3332">
          <cell r="A3332" t="str">
            <v>46.33.003</v>
          </cell>
          <cell r="B3332" t="str">
            <v>Tubo de esgoto em polipropileno de alta resistência - PP, DN= 63mm, preto, com união deslizante e guarnição elastomérica de duplo lábio</v>
          </cell>
          <cell r="C3332" t="str">
            <v>M</v>
          </cell>
          <cell r="D3332">
            <v>40.770000000000003</v>
          </cell>
          <cell r="E3332">
            <v>16.059999999999999</v>
          </cell>
          <cell r="F3332">
            <v>56.83</v>
          </cell>
          <cell r="G3332">
            <v>9</v>
          </cell>
        </row>
        <row r="3333">
          <cell r="A3333" t="str">
            <v>46.33.004</v>
          </cell>
          <cell r="B3333" t="str">
            <v>Tubo de esgoto em polipropileno de alta resistência - PP, DN= 110mm, preto, com união deslizante e guarnição elastomérica de duplo lábio</v>
          </cell>
          <cell r="C3333" t="str">
            <v>M</v>
          </cell>
          <cell r="D3333">
            <v>96.61</v>
          </cell>
          <cell r="E3333">
            <v>24.09</v>
          </cell>
          <cell r="F3333">
            <v>120.7</v>
          </cell>
          <cell r="G3333">
            <v>9</v>
          </cell>
        </row>
        <row r="3334">
          <cell r="A3334" t="str">
            <v>46.33.020</v>
          </cell>
          <cell r="B3334" t="str">
            <v>Joelho 45° em polipropileno de alta resistência, preto, tipo PB, DN= 40mm</v>
          </cell>
          <cell r="C3334" t="str">
            <v>UN</v>
          </cell>
          <cell r="D3334">
            <v>10.38</v>
          </cell>
          <cell r="E3334">
            <v>10.5</v>
          </cell>
          <cell r="F3334">
            <v>20.88</v>
          </cell>
          <cell r="G3334">
            <v>9</v>
          </cell>
        </row>
        <row r="3335">
          <cell r="A3335" t="str">
            <v>46.33.021</v>
          </cell>
          <cell r="B3335" t="str">
            <v>Joelho 45° em polipropileno de alta resistência - PP, preto, tipo PB, DN= 50mm</v>
          </cell>
          <cell r="C3335" t="str">
            <v>UN</v>
          </cell>
          <cell r="D3335">
            <v>15.52</v>
          </cell>
          <cell r="E3335">
            <v>10.5</v>
          </cell>
          <cell r="F3335">
            <v>26.02</v>
          </cell>
          <cell r="G3335">
            <v>9</v>
          </cell>
        </row>
        <row r="3336">
          <cell r="A3336" t="str">
            <v>46.33.022</v>
          </cell>
          <cell r="B3336" t="str">
            <v>Joelho 45° em polipropileno de alta resistência - PP, preto, tipo PB, DN= 63mm</v>
          </cell>
          <cell r="C3336" t="str">
            <v>UN</v>
          </cell>
          <cell r="D3336">
            <v>16.53</v>
          </cell>
          <cell r="E3336">
            <v>15.98</v>
          </cell>
          <cell r="F3336">
            <v>32.51</v>
          </cell>
          <cell r="G3336">
            <v>9</v>
          </cell>
        </row>
        <row r="3337">
          <cell r="A3337" t="str">
            <v>46.33.023</v>
          </cell>
          <cell r="B3337" t="str">
            <v>Joelho 45° em polipropileno de alta resistência - PP, preto, tipo PB, DN= 110mm</v>
          </cell>
          <cell r="C3337" t="str">
            <v>UN</v>
          </cell>
          <cell r="D3337">
            <v>17.940000000000001</v>
          </cell>
          <cell r="E3337">
            <v>18.260000000000002</v>
          </cell>
          <cell r="F3337">
            <v>36.200000000000003</v>
          </cell>
          <cell r="G3337">
            <v>5</v>
          </cell>
        </row>
        <row r="3338">
          <cell r="A3338" t="str">
            <v>46.33.047</v>
          </cell>
          <cell r="B3338" t="str">
            <v>Joelho 87°30' em polipropileno de alta resistência - PP, preto, tipo PB, DN= 40mm</v>
          </cell>
          <cell r="C3338" t="str">
            <v>UN</v>
          </cell>
          <cell r="D3338">
            <v>10.67</v>
          </cell>
          <cell r="E3338">
            <v>10.5</v>
          </cell>
          <cell r="F3338">
            <v>21.17</v>
          </cell>
          <cell r="G3338">
            <v>9</v>
          </cell>
        </row>
        <row r="3339">
          <cell r="A3339" t="str">
            <v>46.33.048</v>
          </cell>
          <cell r="B3339" t="str">
            <v>Joelho 87°30' em polipropileno de alta resistência - PP, preto, tipo PB, DN= 50mm</v>
          </cell>
          <cell r="C3339" t="str">
            <v>UN</v>
          </cell>
          <cell r="D3339">
            <v>15.25</v>
          </cell>
          <cell r="E3339">
            <v>10.5</v>
          </cell>
          <cell r="F3339">
            <v>25.75</v>
          </cell>
          <cell r="G3339">
            <v>9</v>
          </cell>
        </row>
        <row r="3340">
          <cell r="A3340" t="str">
            <v>46.33.049</v>
          </cell>
          <cell r="B3340" t="str">
            <v>Joelho 87°30' em polipropileno de alta resistência - PP, preto, tipo PB, DN= 63mm</v>
          </cell>
          <cell r="C3340" t="str">
            <v>UN</v>
          </cell>
          <cell r="D3340">
            <v>20.63</v>
          </cell>
          <cell r="E3340">
            <v>15.98</v>
          </cell>
          <cell r="F3340">
            <v>36.61</v>
          </cell>
          <cell r="G3340">
            <v>9</v>
          </cell>
        </row>
        <row r="3341">
          <cell r="A3341" t="str">
            <v>46.33.074</v>
          </cell>
          <cell r="B3341" t="str">
            <v>Joelho 87°30' em polipropileno de alta resistência - PP, preto, tipo PB, DN= 110mm, com base de apoio</v>
          </cell>
          <cell r="C3341" t="str">
            <v>UN</v>
          </cell>
          <cell r="D3341">
            <v>37.340000000000003</v>
          </cell>
          <cell r="E3341">
            <v>18.260000000000002</v>
          </cell>
          <cell r="F3341">
            <v>55.6</v>
          </cell>
          <cell r="G3341">
            <v>9</v>
          </cell>
        </row>
        <row r="3342">
          <cell r="A3342" t="str">
            <v>46.33.102</v>
          </cell>
          <cell r="B3342" t="str">
            <v>Luva dupla em polipropileno de alta resistência - PP,  preto,  DN= 40mm</v>
          </cell>
          <cell r="C3342" t="str">
            <v>UN</v>
          </cell>
          <cell r="D3342">
            <v>13.24</v>
          </cell>
          <cell r="E3342">
            <v>10.5</v>
          </cell>
          <cell r="F3342">
            <v>23.74</v>
          </cell>
          <cell r="G3342">
            <v>9</v>
          </cell>
        </row>
        <row r="3343">
          <cell r="A3343" t="str">
            <v>46.33.103</v>
          </cell>
          <cell r="B3343" t="str">
            <v>Luva dupla em polipropileno de alta resistência - PP,  preto,  DN= 50mm</v>
          </cell>
          <cell r="C3343" t="str">
            <v>UN</v>
          </cell>
          <cell r="D3343">
            <v>16.78</v>
          </cell>
          <cell r="E3343">
            <v>10.5</v>
          </cell>
          <cell r="F3343">
            <v>27.28</v>
          </cell>
          <cell r="G3343">
            <v>9</v>
          </cell>
        </row>
        <row r="3344">
          <cell r="A3344" t="str">
            <v>46.33.104</v>
          </cell>
          <cell r="B3344" t="str">
            <v>Luva dupla em polipropileno de alta resistência - PP,  preto,  DN= 63mm</v>
          </cell>
          <cell r="C3344" t="str">
            <v>UN</v>
          </cell>
          <cell r="D3344">
            <v>19.75</v>
          </cell>
          <cell r="E3344">
            <v>15.98</v>
          </cell>
          <cell r="F3344">
            <v>35.729999999999997</v>
          </cell>
          <cell r="G3344">
            <v>9</v>
          </cell>
        </row>
        <row r="3345">
          <cell r="A3345" t="str">
            <v>46.33.105</v>
          </cell>
          <cell r="B3345" t="str">
            <v>Luva dupla em polipropileno de alta resistência - PP,  preto,  DN= 110mm</v>
          </cell>
          <cell r="C3345" t="str">
            <v>UN</v>
          </cell>
          <cell r="D3345">
            <v>30.97</v>
          </cell>
          <cell r="E3345">
            <v>18.260000000000002</v>
          </cell>
          <cell r="F3345">
            <v>49.23</v>
          </cell>
          <cell r="G3345">
            <v>9</v>
          </cell>
        </row>
        <row r="3346">
          <cell r="A3346" t="str">
            <v>46.33.116</v>
          </cell>
          <cell r="B3346" t="str">
            <v>Luva de Redução em polipropileno de alta resistência - PP, preto, tipo PB, DN= 50x40mm</v>
          </cell>
          <cell r="C3346" t="str">
            <v>UN</v>
          </cell>
          <cell r="D3346">
            <v>9.68</v>
          </cell>
          <cell r="E3346">
            <v>10.5</v>
          </cell>
          <cell r="F3346">
            <v>20.18</v>
          </cell>
          <cell r="G3346">
            <v>9</v>
          </cell>
        </row>
        <row r="3347">
          <cell r="A3347" t="str">
            <v>46.33.117</v>
          </cell>
          <cell r="B3347" t="str">
            <v>Luva de Redução em polipropileno de alta resistência - PP, preto, tipo PB, DN= 63x50mm</v>
          </cell>
          <cell r="C3347" t="str">
            <v>UN</v>
          </cell>
          <cell r="D3347">
            <v>15.34</v>
          </cell>
          <cell r="E3347">
            <v>15.98</v>
          </cell>
          <cell r="F3347">
            <v>31.32</v>
          </cell>
          <cell r="G3347">
            <v>9</v>
          </cell>
        </row>
        <row r="3348">
          <cell r="A3348" t="str">
            <v>46.33.118</v>
          </cell>
          <cell r="B3348" t="str">
            <v>Luva de Redução em polipropileno de alta resistência - PP, preto, tipo PB, DN= 110x63mm</v>
          </cell>
          <cell r="C3348" t="str">
            <v>UN</v>
          </cell>
          <cell r="D3348">
            <v>27.1</v>
          </cell>
          <cell r="E3348">
            <v>18.260000000000002</v>
          </cell>
          <cell r="F3348">
            <v>45.36</v>
          </cell>
          <cell r="G3348">
            <v>9</v>
          </cell>
        </row>
        <row r="3349">
          <cell r="A3349" t="str">
            <v>46.33.130</v>
          </cell>
          <cell r="B3349" t="str">
            <v>Tê 87°30' simples em polipropileno de alta resistência - PP, preto, tipo PB, DN= 50x50mm</v>
          </cell>
          <cell r="C3349" t="str">
            <v>UN</v>
          </cell>
          <cell r="D3349">
            <v>31.59</v>
          </cell>
          <cell r="E3349">
            <v>10.5</v>
          </cell>
          <cell r="F3349">
            <v>42.09</v>
          </cell>
          <cell r="G3349">
            <v>9</v>
          </cell>
        </row>
        <row r="3350">
          <cell r="A3350" t="str">
            <v>46.33.131</v>
          </cell>
          <cell r="B3350" t="str">
            <v>Tê 87°30' simples em polipropileno de alta resistência - PP, preto, tipo PB, DN= 63x63mm</v>
          </cell>
          <cell r="C3350" t="str">
            <v>UN</v>
          </cell>
          <cell r="D3350">
            <v>40.229999999999997</v>
          </cell>
          <cell r="E3350">
            <v>15.98</v>
          </cell>
          <cell r="F3350">
            <v>56.21</v>
          </cell>
          <cell r="G3350">
            <v>9</v>
          </cell>
        </row>
        <row r="3351">
          <cell r="A3351" t="str">
            <v>46.33.132</v>
          </cell>
          <cell r="B3351" t="str">
            <v>Tê 87°30' simples em polipropileno de alta resistência - PP, preto, tipo PB, DN= 110x110mm</v>
          </cell>
          <cell r="C3351" t="str">
            <v>UN</v>
          </cell>
          <cell r="D3351">
            <v>71.150000000000006</v>
          </cell>
          <cell r="E3351">
            <v>18.260000000000002</v>
          </cell>
          <cell r="F3351">
            <v>89.41</v>
          </cell>
          <cell r="G3351">
            <v>9</v>
          </cell>
        </row>
        <row r="3352">
          <cell r="A3352" t="str">
            <v>46.33.137</v>
          </cell>
          <cell r="B3352" t="str">
            <v>Tê 87°30' simples de redução em polipropileno de alta resistência - PP, preto, tipo PB, DN= 110x63mm</v>
          </cell>
          <cell r="C3352" t="str">
            <v>UN</v>
          </cell>
          <cell r="D3352">
            <v>59.27</v>
          </cell>
          <cell r="E3352">
            <v>18.260000000000002</v>
          </cell>
          <cell r="F3352">
            <v>77.53</v>
          </cell>
          <cell r="G3352">
            <v>9</v>
          </cell>
        </row>
        <row r="3353">
          <cell r="A3353" t="str">
            <v>46.33.140</v>
          </cell>
          <cell r="B3353" t="str">
            <v>Tê 87°30' de inspeção em polipropileno de alta resistência - PP, preto (PxB), DN 110mm</v>
          </cell>
          <cell r="C3353" t="str">
            <v>UN</v>
          </cell>
          <cell r="D3353">
            <v>152.08000000000001</v>
          </cell>
          <cell r="E3353">
            <v>15.98</v>
          </cell>
          <cell r="F3353">
            <v>168.06</v>
          </cell>
          <cell r="G3353">
            <v>9</v>
          </cell>
        </row>
        <row r="3354">
          <cell r="A3354" t="str">
            <v>46.33.149</v>
          </cell>
          <cell r="B3354" t="str">
            <v>Junção 45° simples em polipropileno de alta resistência - PP, preto, tipo PB, DN= 50x50mm</v>
          </cell>
          <cell r="C3354" t="str">
            <v>UN</v>
          </cell>
          <cell r="D3354">
            <v>30.67</v>
          </cell>
          <cell r="E3354">
            <v>10.5</v>
          </cell>
          <cell r="F3354">
            <v>41.17</v>
          </cell>
          <cell r="G3354">
            <v>9</v>
          </cell>
        </row>
        <row r="3355">
          <cell r="A3355" t="str">
            <v>46.33.150</v>
          </cell>
          <cell r="B3355" t="str">
            <v>Junção 45° simples em polipropileno de alta resistência - PP, preto, tipo PB, DN= 63x63mm</v>
          </cell>
          <cell r="C3355" t="str">
            <v>UN</v>
          </cell>
          <cell r="D3355">
            <v>33.86</v>
          </cell>
          <cell r="E3355">
            <v>15.98</v>
          </cell>
          <cell r="F3355">
            <v>49.84</v>
          </cell>
          <cell r="G3355">
            <v>9</v>
          </cell>
        </row>
        <row r="3356">
          <cell r="A3356" t="str">
            <v>46.33.151</v>
          </cell>
          <cell r="B3356" t="str">
            <v>Junção 45° simples em polipropileno de alta resistência - PP, preto, tipo PB, DN= 110x110mm</v>
          </cell>
          <cell r="C3356" t="str">
            <v>UN</v>
          </cell>
          <cell r="D3356">
            <v>64.33</v>
          </cell>
          <cell r="E3356">
            <v>18.260000000000002</v>
          </cell>
          <cell r="F3356">
            <v>82.59</v>
          </cell>
          <cell r="G3356">
            <v>9</v>
          </cell>
        </row>
        <row r="3357">
          <cell r="A3357" t="str">
            <v>46.33.159</v>
          </cell>
          <cell r="B3357" t="str">
            <v>Junção 45° simples de redução em polipropileno de alta resistência - PP, preto, tipo PB, DN= 63x50mm</v>
          </cell>
          <cell r="C3357" t="str">
            <v>UN</v>
          </cell>
          <cell r="D3357">
            <v>29.36</v>
          </cell>
          <cell r="E3357">
            <v>15.98</v>
          </cell>
          <cell r="F3357">
            <v>45.34</v>
          </cell>
          <cell r="G3357">
            <v>9</v>
          </cell>
        </row>
        <row r="3358">
          <cell r="A3358" t="str">
            <v>46.33.160</v>
          </cell>
          <cell r="B3358" t="str">
            <v>Junção 45° simples de redução em polipropileno de alta resistência - PP, preto, tipo PB, DN= 110x50mm</v>
          </cell>
          <cell r="C3358" t="str">
            <v>UN</v>
          </cell>
          <cell r="D3358">
            <v>54.73</v>
          </cell>
          <cell r="E3358">
            <v>18.260000000000002</v>
          </cell>
          <cell r="F3358">
            <v>72.989999999999995</v>
          </cell>
          <cell r="G3358">
            <v>9</v>
          </cell>
        </row>
        <row r="3359">
          <cell r="A3359" t="str">
            <v>46.33.161</v>
          </cell>
          <cell r="B3359" t="str">
            <v>Junção 45° simples de redução em polipropileno de alta resistência - PP, preto, tipo PB, DN= 110x63mm</v>
          </cell>
          <cell r="C3359" t="str">
            <v>UN</v>
          </cell>
          <cell r="D3359">
            <v>48.1</v>
          </cell>
          <cell r="E3359">
            <v>18.260000000000002</v>
          </cell>
          <cell r="F3359">
            <v>66.36</v>
          </cell>
          <cell r="G3359">
            <v>9</v>
          </cell>
        </row>
        <row r="3360">
          <cell r="A3360" t="str">
            <v>46.33.170</v>
          </cell>
          <cell r="B3360" t="str">
            <v>Curva 87°30' em polipropileno de alta resistência - PP, preto, tipo PB, DN= 110mm</v>
          </cell>
          <cell r="C3360" t="str">
            <v>UN</v>
          </cell>
          <cell r="D3360">
            <v>61.02</v>
          </cell>
          <cell r="E3360">
            <v>18.260000000000002</v>
          </cell>
          <cell r="F3360">
            <v>79.28</v>
          </cell>
          <cell r="G3360">
            <v>9</v>
          </cell>
        </row>
        <row r="3361">
          <cell r="A3361" t="str">
            <v>46.33.186</v>
          </cell>
          <cell r="B3361" t="str">
            <v>Caixa sifonada de piso, em polipropileno de alta resistência PP, preto,  DN=125mm, uma saída de 63mm</v>
          </cell>
          <cell r="C3361" t="str">
            <v>UN</v>
          </cell>
          <cell r="D3361">
            <v>88.96</v>
          </cell>
          <cell r="E3361">
            <v>15.98</v>
          </cell>
          <cell r="F3361">
            <v>104.94</v>
          </cell>
          <cell r="G3361">
            <v>9</v>
          </cell>
        </row>
        <row r="3362">
          <cell r="A3362" t="str">
            <v>46.33.197</v>
          </cell>
          <cell r="B3362" t="str">
            <v>Prolongamento para caixa sifonada em prolipropileno de alta resistência PP, preto, DN= 125mm</v>
          </cell>
          <cell r="C3362" t="str">
            <v>UN</v>
          </cell>
          <cell r="D3362">
            <v>64.260000000000005</v>
          </cell>
          <cell r="E3362">
            <v>18.260000000000002</v>
          </cell>
          <cell r="F3362">
            <v>82.52</v>
          </cell>
          <cell r="G3362">
            <v>9</v>
          </cell>
        </row>
        <row r="3363">
          <cell r="A3363" t="str">
            <v>46.33.201</v>
          </cell>
          <cell r="B3363" t="str">
            <v>Tampa tê de inspeção oval, em polipropileno de alta resistência preto (PxB), DN=110mm</v>
          </cell>
          <cell r="C3363" t="str">
            <v>UN</v>
          </cell>
          <cell r="D3363">
            <v>56.77</v>
          </cell>
          <cell r="E3363">
            <v>10.5</v>
          </cell>
          <cell r="F3363">
            <v>67.27</v>
          </cell>
          <cell r="G3363">
            <v>9</v>
          </cell>
        </row>
        <row r="3364">
          <cell r="A3364" t="str">
            <v>46.33.206</v>
          </cell>
          <cell r="B3364" t="str">
            <v>Tampão em polipropileno de alta resistência PP, preto (PxB), DN=63mm</v>
          </cell>
          <cell r="C3364" t="str">
            <v>UN</v>
          </cell>
          <cell r="D3364">
            <v>8.15</v>
          </cell>
          <cell r="E3364">
            <v>10.5</v>
          </cell>
          <cell r="F3364">
            <v>18.649999999999999</v>
          </cell>
          <cell r="G3364">
            <v>9</v>
          </cell>
        </row>
        <row r="3365">
          <cell r="A3365" t="str">
            <v>46.33.207</v>
          </cell>
          <cell r="B3365" t="str">
            <v>Tampão em polipropileno de alta resistência PP, preto (PxB), DN=110mm</v>
          </cell>
          <cell r="C3365" t="str">
            <v>UN</v>
          </cell>
          <cell r="D3365">
            <v>25.33</v>
          </cell>
          <cell r="E3365">
            <v>10.5</v>
          </cell>
          <cell r="F3365">
            <v>35.83</v>
          </cell>
          <cell r="G3365">
            <v>9</v>
          </cell>
        </row>
        <row r="3366">
          <cell r="A3366" t="str">
            <v>46.33.210</v>
          </cell>
          <cell r="B3366" t="str">
            <v>Porta marco para grelha de 12x12 cm, em prolipropileno de alta resistência PP,  preto</v>
          </cell>
          <cell r="C3366" t="str">
            <v>UN</v>
          </cell>
          <cell r="D3366">
            <v>38.75</v>
          </cell>
          <cell r="E3366">
            <v>15.98</v>
          </cell>
          <cell r="F3366">
            <v>54.73</v>
          </cell>
          <cell r="G3366">
            <v>9</v>
          </cell>
        </row>
        <row r="3367">
          <cell r="A3367" t="str">
            <v>46.33.211</v>
          </cell>
          <cell r="B3367" t="str">
            <v>Marco de bronze com grelha em aço inoxidável de 12x12cm</v>
          </cell>
          <cell r="C3367" t="str">
            <v>CJ</v>
          </cell>
          <cell r="D3367">
            <v>70.17</v>
          </cell>
          <cell r="E3367">
            <v>4.57</v>
          </cell>
          <cell r="F3367">
            <v>74.739999999999995</v>
          </cell>
          <cell r="G3367">
            <v>9</v>
          </cell>
        </row>
        <row r="3368">
          <cell r="A3368" t="str">
            <v>47</v>
          </cell>
          <cell r="B3368" t="str">
            <v>VALVULAS E APARELHOS DE MEDICAO E CONTROLE PARA LIQUIDOS E GASES</v>
          </cell>
          <cell r="G3368">
            <v>9</v>
          </cell>
        </row>
        <row r="3369">
          <cell r="A3369" t="str">
            <v>47.01</v>
          </cell>
          <cell r="B3369" t="str">
            <v>Registro e / ou valvula em latao fundido sem acabamento</v>
          </cell>
          <cell r="G3369">
            <v>9</v>
          </cell>
        </row>
        <row r="3370">
          <cell r="A3370" t="str">
            <v>47.01.010</v>
          </cell>
          <cell r="B3370" t="str">
            <v>Registro de gaveta em latão fundido sem acabamento, DN= 1/2´</v>
          </cell>
          <cell r="C3370" t="str">
            <v>UN</v>
          </cell>
          <cell r="D3370">
            <v>38.97</v>
          </cell>
          <cell r="E3370">
            <v>20.55</v>
          </cell>
          <cell r="F3370">
            <v>59.52</v>
          </cell>
          <cell r="G3370">
            <v>9</v>
          </cell>
        </row>
        <row r="3371">
          <cell r="A3371" t="str">
            <v>47.01.020</v>
          </cell>
          <cell r="B3371" t="str">
            <v>Registro de gaveta em latão fundido sem acabamento, DN= 3/4´</v>
          </cell>
          <cell r="C3371" t="str">
            <v>UN</v>
          </cell>
          <cell r="D3371">
            <v>55.01</v>
          </cell>
          <cell r="E3371">
            <v>27.39</v>
          </cell>
          <cell r="F3371">
            <v>82.4</v>
          </cell>
          <cell r="G3371">
            <v>9</v>
          </cell>
        </row>
        <row r="3372">
          <cell r="A3372" t="str">
            <v>47.01.030</v>
          </cell>
          <cell r="B3372" t="str">
            <v>Registro de gaveta em latão fundido sem acabamento, DN= 1´</v>
          </cell>
          <cell r="C3372" t="str">
            <v>UN</v>
          </cell>
          <cell r="D3372">
            <v>70.430000000000007</v>
          </cell>
          <cell r="E3372">
            <v>34.24</v>
          </cell>
          <cell r="F3372">
            <v>104.67</v>
          </cell>
          <cell r="G3372">
            <v>9</v>
          </cell>
        </row>
        <row r="3373">
          <cell r="A3373" t="str">
            <v>47.01.040</v>
          </cell>
          <cell r="B3373" t="str">
            <v>Registro de gaveta em latão fundido sem acabamento, DN= 1 1/4´</v>
          </cell>
          <cell r="C3373" t="str">
            <v>UN</v>
          </cell>
          <cell r="D3373">
            <v>81.33</v>
          </cell>
          <cell r="E3373">
            <v>41.08</v>
          </cell>
          <cell r="F3373">
            <v>122.41</v>
          </cell>
          <cell r="G3373">
            <v>9</v>
          </cell>
        </row>
        <row r="3374">
          <cell r="A3374" t="str">
            <v>47.01.050</v>
          </cell>
          <cell r="B3374" t="str">
            <v>Registro de gaveta em latão fundido sem acabamento, DN= 1 1/2´</v>
          </cell>
          <cell r="C3374" t="str">
            <v>UN</v>
          </cell>
          <cell r="D3374">
            <v>103.05</v>
          </cell>
          <cell r="E3374">
            <v>45.65</v>
          </cell>
          <cell r="F3374">
            <v>148.69999999999999</v>
          </cell>
          <cell r="G3374">
            <v>9</v>
          </cell>
        </row>
        <row r="3375">
          <cell r="A3375" t="str">
            <v>47.01.060</v>
          </cell>
          <cell r="B3375" t="str">
            <v>Registro de gaveta em latão fundido sem acabamento, DN= 2´</v>
          </cell>
          <cell r="C3375" t="str">
            <v>UN</v>
          </cell>
          <cell r="D3375">
            <v>133.88</v>
          </cell>
          <cell r="E3375">
            <v>57.06</v>
          </cell>
          <cell r="F3375">
            <v>190.94</v>
          </cell>
          <cell r="G3375">
            <v>9</v>
          </cell>
        </row>
        <row r="3376">
          <cell r="A3376" t="str">
            <v>47.01.070</v>
          </cell>
          <cell r="B3376" t="str">
            <v>Registro de gaveta em latão fundido sem acabamento, DN= 2 1/2´</v>
          </cell>
          <cell r="C3376" t="str">
            <v>UN</v>
          </cell>
          <cell r="D3376">
            <v>348.63</v>
          </cell>
          <cell r="E3376">
            <v>68.48</v>
          </cell>
          <cell r="F3376">
            <v>417.11</v>
          </cell>
          <cell r="G3376">
            <v>2</v>
          </cell>
        </row>
        <row r="3377">
          <cell r="A3377" t="str">
            <v>47.01.080</v>
          </cell>
          <cell r="B3377" t="str">
            <v>Registro de gaveta em latão fundido sem acabamento, DN= 3´</v>
          </cell>
          <cell r="C3377" t="str">
            <v>UN</v>
          </cell>
          <cell r="D3377">
            <v>578.64</v>
          </cell>
          <cell r="E3377">
            <v>91.3</v>
          </cell>
          <cell r="F3377">
            <v>669.94</v>
          </cell>
          <cell r="G3377">
            <v>5</v>
          </cell>
        </row>
        <row r="3378">
          <cell r="A3378" t="str">
            <v>47.01.090</v>
          </cell>
          <cell r="B3378" t="str">
            <v>Registro de gaveta em latão fundido sem acabamento, DN= 4´</v>
          </cell>
          <cell r="C3378" t="str">
            <v>UN</v>
          </cell>
          <cell r="D3378">
            <v>963.15</v>
          </cell>
          <cell r="E3378">
            <v>136.94999999999999</v>
          </cell>
          <cell r="F3378">
            <v>1100.0999999999999</v>
          </cell>
          <cell r="G3378">
            <v>9</v>
          </cell>
        </row>
        <row r="3379">
          <cell r="A3379" t="str">
            <v>47.01.130</v>
          </cell>
          <cell r="B3379" t="str">
            <v>Registro de pressão em latão fundido sem acabamento, DN= 3/4´</v>
          </cell>
          <cell r="C3379" t="str">
            <v>UN</v>
          </cell>
          <cell r="D3379">
            <v>77.75</v>
          </cell>
          <cell r="E3379">
            <v>27.39</v>
          </cell>
          <cell r="F3379">
            <v>105.14</v>
          </cell>
          <cell r="G3379">
            <v>9</v>
          </cell>
        </row>
        <row r="3380">
          <cell r="A3380" t="str">
            <v>47.01.170</v>
          </cell>
          <cell r="B3380" t="str">
            <v>Válvula de esfera monobloco em latão, passagem plena, acionamento com alavanca, DN= 1/2´</v>
          </cell>
          <cell r="C3380" t="str">
            <v>UN</v>
          </cell>
          <cell r="D3380">
            <v>31.83</v>
          </cell>
          <cell r="E3380">
            <v>20.55</v>
          </cell>
          <cell r="F3380">
            <v>52.38</v>
          </cell>
          <cell r="G3380">
            <v>9</v>
          </cell>
        </row>
        <row r="3381">
          <cell r="A3381" t="str">
            <v>47.01.180</v>
          </cell>
          <cell r="B3381" t="str">
            <v>Válvula de esfera monobloco em latão, passagem plena, acionamento com alavanca, DN= 3/4´</v>
          </cell>
          <cell r="C3381" t="str">
            <v>UN</v>
          </cell>
          <cell r="D3381">
            <v>66.41</v>
          </cell>
          <cell r="E3381">
            <v>20.55</v>
          </cell>
          <cell r="F3381">
            <v>86.96</v>
          </cell>
          <cell r="G3381">
            <v>9</v>
          </cell>
        </row>
        <row r="3382">
          <cell r="A3382" t="str">
            <v>47.01.190</v>
          </cell>
          <cell r="B3382" t="str">
            <v>Válvula de esfera monobloco em latão, passagem plena, acionamento com alavanca, DN= 1´</v>
          </cell>
          <cell r="C3382" t="str">
            <v>UN</v>
          </cell>
          <cell r="D3382">
            <v>71.52</v>
          </cell>
          <cell r="E3382">
            <v>20.55</v>
          </cell>
          <cell r="F3382">
            <v>92.07</v>
          </cell>
          <cell r="G3382">
            <v>9</v>
          </cell>
        </row>
        <row r="3383">
          <cell r="A3383" t="str">
            <v>47.01.191</v>
          </cell>
          <cell r="B3383" t="str">
            <v>Válvula de esfera monobloco em latão, passagem plena, acionamento com alavanca, DN= 1.1/4´</v>
          </cell>
          <cell r="C3383" t="str">
            <v>UN</v>
          </cell>
          <cell r="D3383">
            <v>94.54</v>
          </cell>
          <cell r="E3383">
            <v>22.83</v>
          </cell>
          <cell r="F3383">
            <v>117.37</v>
          </cell>
          <cell r="G3383">
            <v>9</v>
          </cell>
        </row>
        <row r="3384">
          <cell r="A3384" t="str">
            <v>47.01.210</v>
          </cell>
          <cell r="B3384" t="str">
            <v>Válvula de esfera monobloco em latão, passagem plena, acionamento com alavanca, DN= 2´</v>
          </cell>
          <cell r="C3384" t="str">
            <v>UN</v>
          </cell>
          <cell r="D3384">
            <v>244.92</v>
          </cell>
          <cell r="E3384">
            <v>20.55</v>
          </cell>
          <cell r="F3384">
            <v>265.47000000000003</v>
          </cell>
          <cell r="G3384">
            <v>9</v>
          </cell>
        </row>
        <row r="3385">
          <cell r="A3385" t="str">
            <v>47.01.220</v>
          </cell>
          <cell r="B3385" t="str">
            <v>Válvula de esfera monobloco em latão, passagem plena, acionamento com alavanca, DN= 4´</v>
          </cell>
          <cell r="C3385" t="str">
            <v>UN</v>
          </cell>
          <cell r="D3385">
            <v>1296.17</v>
          </cell>
          <cell r="E3385">
            <v>45.65</v>
          </cell>
          <cell r="F3385">
            <v>1341.82</v>
          </cell>
          <cell r="G3385">
            <v>9</v>
          </cell>
        </row>
        <row r="3386">
          <cell r="A3386" t="str">
            <v>47.02</v>
          </cell>
          <cell r="B3386" t="str">
            <v>Registro e / ou valvula em latao fundido com acabamento cromado</v>
          </cell>
          <cell r="G3386">
            <v>9</v>
          </cell>
        </row>
        <row r="3387">
          <cell r="A3387" t="str">
            <v>47.02.010</v>
          </cell>
          <cell r="B3387" t="str">
            <v>Registro de gaveta em latão fundido cromado com canopla, DN= 1/2´ - linha especial</v>
          </cell>
          <cell r="C3387" t="str">
            <v>UN</v>
          </cell>
          <cell r="D3387">
            <v>95.6</v>
          </cell>
          <cell r="E3387">
            <v>20.55</v>
          </cell>
          <cell r="F3387">
            <v>116.15</v>
          </cell>
          <cell r="G3387">
            <v>9</v>
          </cell>
        </row>
        <row r="3388">
          <cell r="A3388" t="str">
            <v>47.02.020</v>
          </cell>
          <cell r="B3388" t="str">
            <v>Registro de gaveta em latão fundido cromado com canopla, DN= 3/4´ - linha especial</v>
          </cell>
          <cell r="C3388" t="str">
            <v>UN</v>
          </cell>
          <cell r="D3388">
            <v>84.31</v>
          </cell>
          <cell r="E3388">
            <v>20.55</v>
          </cell>
          <cell r="F3388">
            <v>104.86</v>
          </cell>
          <cell r="G3388">
            <v>9</v>
          </cell>
        </row>
        <row r="3389">
          <cell r="A3389" t="str">
            <v>47.02.030</v>
          </cell>
          <cell r="B3389" t="str">
            <v>Registro de gaveta em latão fundido cromado com canopla, DN= 1´ - linha especial</v>
          </cell>
          <cell r="C3389" t="str">
            <v>UN</v>
          </cell>
          <cell r="D3389">
            <v>115.38</v>
          </cell>
          <cell r="E3389">
            <v>20.55</v>
          </cell>
          <cell r="F3389">
            <v>135.93</v>
          </cell>
          <cell r="G3389">
            <v>9</v>
          </cell>
        </row>
        <row r="3390">
          <cell r="A3390" t="str">
            <v>47.02.040</v>
          </cell>
          <cell r="B3390" t="str">
            <v>Registro de gaveta em latão fundido cromado com canopla, DN= 1 1/4´ - linha especial</v>
          </cell>
          <cell r="C3390" t="str">
            <v>UN</v>
          </cell>
          <cell r="D3390">
            <v>144.87</v>
          </cell>
          <cell r="E3390">
            <v>20.55</v>
          </cell>
          <cell r="F3390">
            <v>165.42</v>
          </cell>
          <cell r="G3390">
            <v>9</v>
          </cell>
        </row>
        <row r="3391">
          <cell r="A3391" t="str">
            <v>47.02.050</v>
          </cell>
          <cell r="B3391" t="str">
            <v>Registro de gaveta em latão fundido cromado com canopla, DN= 1 1/2´ - linha especial</v>
          </cell>
          <cell r="C3391" t="str">
            <v>UN</v>
          </cell>
          <cell r="D3391">
            <v>158.84</v>
          </cell>
          <cell r="E3391">
            <v>20.55</v>
          </cell>
          <cell r="F3391">
            <v>179.39</v>
          </cell>
          <cell r="G3391">
            <v>9</v>
          </cell>
        </row>
        <row r="3392">
          <cell r="A3392" t="str">
            <v>47.02.100</v>
          </cell>
          <cell r="B3392" t="str">
            <v>Registro de pressão em latão fundido cromado com canopla, DN= 1/2´ - linha especial</v>
          </cell>
          <cell r="C3392" t="str">
            <v>UN</v>
          </cell>
          <cell r="D3392">
            <v>88.98</v>
          </cell>
          <cell r="E3392">
            <v>20.55</v>
          </cell>
          <cell r="F3392">
            <v>109.53</v>
          </cell>
          <cell r="G3392">
            <v>9</v>
          </cell>
        </row>
        <row r="3393">
          <cell r="A3393" t="str">
            <v>47.02.110</v>
          </cell>
          <cell r="B3393" t="str">
            <v>Registro de pressão em latão fundido cromado com canopla, DN= 3/4´ - linha especial</v>
          </cell>
          <cell r="C3393" t="str">
            <v>UN</v>
          </cell>
          <cell r="D3393">
            <v>91.57</v>
          </cell>
          <cell r="E3393">
            <v>20.55</v>
          </cell>
          <cell r="F3393">
            <v>112.12</v>
          </cell>
          <cell r="G3393">
            <v>9</v>
          </cell>
        </row>
        <row r="3394">
          <cell r="A3394" t="str">
            <v>47.02.200</v>
          </cell>
          <cell r="B3394" t="str">
            <v>Registro regulador de vazão para chuveiro e ducha em latão cromado com canopla, DN= 1/2´</v>
          </cell>
          <cell r="C3394" t="str">
            <v>UN</v>
          </cell>
          <cell r="D3394">
            <v>79.31</v>
          </cell>
          <cell r="E3394">
            <v>20.55</v>
          </cell>
          <cell r="F3394">
            <v>99.86</v>
          </cell>
          <cell r="G3394">
            <v>5</v>
          </cell>
        </row>
        <row r="3395">
          <cell r="A3395" t="str">
            <v>47.02.210</v>
          </cell>
          <cell r="B3395" t="str">
            <v>Registro regulador de vazão para torneira, misturador e bidê, em latão cromado com canopla, DN= 1/2´</v>
          </cell>
          <cell r="C3395" t="str">
            <v>UN</v>
          </cell>
          <cell r="D3395">
            <v>74.66</v>
          </cell>
          <cell r="E3395">
            <v>20.55</v>
          </cell>
          <cell r="F3395">
            <v>95.21</v>
          </cell>
          <cell r="G3395">
            <v>9</v>
          </cell>
        </row>
        <row r="3396">
          <cell r="A3396" t="str">
            <v>47.04</v>
          </cell>
          <cell r="B3396" t="str">
            <v>Valvula de descarga ou para acionamento de metais sanitarios</v>
          </cell>
          <cell r="G3396">
            <v>9</v>
          </cell>
        </row>
        <row r="3397">
          <cell r="A3397" t="str">
            <v>47.04.020</v>
          </cell>
          <cell r="B3397" t="str">
            <v>Válvula de descarga com registro próprio, duplo acionamento limitador de fluxo, DN= 1 1/4´</v>
          </cell>
          <cell r="C3397" t="str">
            <v>UN</v>
          </cell>
          <cell r="D3397">
            <v>344.63</v>
          </cell>
          <cell r="E3397">
            <v>68.48</v>
          </cell>
          <cell r="F3397">
            <v>413.11</v>
          </cell>
          <cell r="G3397">
            <v>9</v>
          </cell>
        </row>
        <row r="3398">
          <cell r="A3398" t="str">
            <v>47.04.030</v>
          </cell>
          <cell r="B3398" t="str">
            <v>Válvula de descarga com registro próprio, DN= 1 1/4´</v>
          </cell>
          <cell r="C3398" t="str">
            <v>UN</v>
          </cell>
          <cell r="D3398">
            <v>250.85</v>
          </cell>
          <cell r="E3398">
            <v>68.48</v>
          </cell>
          <cell r="F3398">
            <v>319.33</v>
          </cell>
          <cell r="G3398">
            <v>9</v>
          </cell>
        </row>
        <row r="3399">
          <cell r="A3399" t="str">
            <v>47.04.040</v>
          </cell>
          <cell r="B3399" t="str">
            <v>Válvula de descarga com registro próprio, DN= 1 1/2´</v>
          </cell>
          <cell r="C3399" t="str">
            <v>UN</v>
          </cell>
          <cell r="D3399">
            <v>318.89</v>
          </cell>
          <cell r="E3399">
            <v>68.48</v>
          </cell>
          <cell r="F3399">
            <v>387.37</v>
          </cell>
          <cell r="G3399">
            <v>9</v>
          </cell>
        </row>
        <row r="3400">
          <cell r="A3400" t="str">
            <v>47.04.050</v>
          </cell>
          <cell r="B3400" t="str">
            <v>Válvula de descarga antivandalismo, DN= 1 1/2´</v>
          </cell>
          <cell r="C3400" t="str">
            <v>UN</v>
          </cell>
          <cell r="D3400">
            <v>433.57</v>
          </cell>
          <cell r="E3400">
            <v>68.48</v>
          </cell>
          <cell r="F3400">
            <v>502.05</v>
          </cell>
          <cell r="G3400">
            <v>9</v>
          </cell>
        </row>
        <row r="3401">
          <cell r="A3401" t="str">
            <v>47.04.080</v>
          </cell>
          <cell r="B3401" t="str">
            <v>Válvula de descarga externa, tipo alavanca com registro próprio, DN= 1 1/4´ e DN= 1 1/2´</v>
          </cell>
          <cell r="C3401" t="str">
            <v>UN</v>
          </cell>
          <cell r="D3401">
            <v>1510.74</v>
          </cell>
          <cell r="E3401">
            <v>68.48</v>
          </cell>
          <cell r="F3401">
            <v>1579.22</v>
          </cell>
          <cell r="G3401">
            <v>9</v>
          </cell>
        </row>
        <row r="3402">
          <cell r="A3402" t="str">
            <v>47.04.090</v>
          </cell>
          <cell r="B3402" t="str">
            <v>Válvula de mictório antivandalismo, DN= 3/4´</v>
          </cell>
          <cell r="C3402" t="str">
            <v>UN</v>
          </cell>
          <cell r="D3402">
            <v>528.91999999999996</v>
          </cell>
          <cell r="E3402">
            <v>27.39</v>
          </cell>
          <cell r="F3402">
            <v>556.30999999999995</v>
          </cell>
          <cell r="G3402">
            <v>9</v>
          </cell>
        </row>
        <row r="3403">
          <cell r="A3403" t="str">
            <v>47.04.100</v>
          </cell>
          <cell r="B3403" t="str">
            <v>Válvula de mictório padrão, vazão automática, DN= 3/4´</v>
          </cell>
          <cell r="C3403" t="str">
            <v>UN</v>
          </cell>
          <cell r="D3403">
            <v>413.63</v>
          </cell>
          <cell r="E3403">
            <v>27.39</v>
          </cell>
          <cell r="F3403">
            <v>441.02</v>
          </cell>
          <cell r="G3403">
            <v>9</v>
          </cell>
        </row>
        <row r="3404">
          <cell r="A3404" t="str">
            <v>47.04.110</v>
          </cell>
          <cell r="B3404" t="str">
            <v>Válvula de acionamento hidromecânico para piso</v>
          </cell>
          <cell r="C3404" t="str">
            <v>UN</v>
          </cell>
          <cell r="D3404">
            <v>941.62</v>
          </cell>
          <cell r="E3404">
            <v>68.48</v>
          </cell>
          <cell r="F3404">
            <v>1010.1</v>
          </cell>
          <cell r="G3404">
            <v>5</v>
          </cell>
        </row>
        <row r="3405">
          <cell r="A3405" t="str">
            <v>47.04.120</v>
          </cell>
          <cell r="B3405" t="str">
            <v>Válvula de acionamento hidromecânico para ducha, em latão cromado, DN= 3/4´</v>
          </cell>
          <cell r="C3405" t="str">
            <v>UN</v>
          </cell>
          <cell r="D3405">
            <v>564.51</v>
          </cell>
          <cell r="E3405">
            <v>20.55</v>
          </cell>
          <cell r="F3405">
            <v>585.05999999999995</v>
          </cell>
          <cell r="G3405">
            <v>9</v>
          </cell>
        </row>
        <row r="3406">
          <cell r="A3406" t="str">
            <v>47.04.180</v>
          </cell>
          <cell r="B3406" t="str">
            <v>Válvula de descarga com registro próprio, duplo acionamento limitador de fluxo, DN = 1 1/2´</v>
          </cell>
          <cell r="C3406" t="str">
            <v>UN</v>
          </cell>
          <cell r="D3406">
            <v>310.51</v>
          </cell>
          <cell r="E3406">
            <v>68.48</v>
          </cell>
          <cell r="F3406">
            <v>378.99</v>
          </cell>
          <cell r="G3406">
            <v>9</v>
          </cell>
        </row>
        <row r="3407">
          <cell r="A3407" t="str">
            <v>47.05</v>
          </cell>
          <cell r="B3407" t="str">
            <v>Registro e / ou valvula em bronze</v>
          </cell>
          <cell r="G3407">
            <v>9</v>
          </cell>
        </row>
        <row r="3408">
          <cell r="A3408" t="str">
            <v>47.05.010</v>
          </cell>
          <cell r="B3408" t="str">
            <v>Válvula de retenção horizontal em bronze, DN= 3/4´</v>
          </cell>
          <cell r="C3408" t="str">
            <v>UN</v>
          </cell>
          <cell r="D3408">
            <v>101.99</v>
          </cell>
          <cell r="E3408">
            <v>20.55</v>
          </cell>
          <cell r="F3408">
            <v>122.54</v>
          </cell>
          <cell r="G3408">
            <v>9</v>
          </cell>
        </row>
        <row r="3409">
          <cell r="A3409" t="str">
            <v>47.05.020</v>
          </cell>
          <cell r="B3409" t="str">
            <v>Válvula de retenção horizontal em bronze, DN= 1´</v>
          </cell>
          <cell r="C3409" t="str">
            <v>UN</v>
          </cell>
          <cell r="D3409">
            <v>134.55000000000001</v>
          </cell>
          <cell r="E3409">
            <v>20.55</v>
          </cell>
          <cell r="F3409">
            <v>155.1</v>
          </cell>
          <cell r="G3409">
            <v>9</v>
          </cell>
        </row>
        <row r="3410">
          <cell r="A3410" t="str">
            <v>47.05.030</v>
          </cell>
          <cell r="B3410" t="str">
            <v>Válvula de retenção horizontal em bronze, DN= 1 1/4´</v>
          </cell>
          <cell r="C3410" t="str">
            <v>UN</v>
          </cell>
          <cell r="D3410">
            <v>183.52</v>
          </cell>
          <cell r="E3410">
            <v>20.55</v>
          </cell>
          <cell r="F3410">
            <v>204.07</v>
          </cell>
          <cell r="G3410">
            <v>9</v>
          </cell>
        </row>
        <row r="3411">
          <cell r="A3411" t="str">
            <v>47.05.040</v>
          </cell>
          <cell r="B3411" t="str">
            <v>Válvula de retenção horizontal em bronze, DN= 1 1/2´</v>
          </cell>
          <cell r="C3411" t="str">
            <v>UN</v>
          </cell>
          <cell r="D3411">
            <v>222.25</v>
          </cell>
          <cell r="E3411">
            <v>20.55</v>
          </cell>
          <cell r="F3411">
            <v>242.8</v>
          </cell>
          <cell r="G3411">
            <v>9</v>
          </cell>
        </row>
        <row r="3412">
          <cell r="A3412" t="str">
            <v>47.05.050</v>
          </cell>
          <cell r="B3412" t="str">
            <v>Válvula de retenção horizontal em bronze, DN= 2´</v>
          </cell>
          <cell r="C3412" t="str">
            <v>UN</v>
          </cell>
          <cell r="D3412">
            <v>311.51</v>
          </cell>
          <cell r="E3412">
            <v>20.55</v>
          </cell>
          <cell r="F3412">
            <v>332.06</v>
          </cell>
          <cell r="G3412">
            <v>9</v>
          </cell>
        </row>
        <row r="3413">
          <cell r="A3413" t="str">
            <v>47.05.060</v>
          </cell>
          <cell r="B3413" t="str">
            <v>Válvula de retenção horizontal em bronze, DN= 2 1/2´</v>
          </cell>
          <cell r="C3413" t="str">
            <v>UN</v>
          </cell>
          <cell r="D3413">
            <v>544.29999999999995</v>
          </cell>
          <cell r="E3413">
            <v>20.55</v>
          </cell>
          <cell r="F3413">
            <v>564.85</v>
          </cell>
          <cell r="G3413">
            <v>9</v>
          </cell>
        </row>
        <row r="3414">
          <cell r="A3414" t="str">
            <v>47.05.070</v>
          </cell>
          <cell r="B3414" t="str">
            <v>Válvula de retenção horizontal em bronze, DN= 3´</v>
          </cell>
          <cell r="C3414" t="str">
            <v>UN</v>
          </cell>
          <cell r="D3414">
            <v>672.28</v>
          </cell>
          <cell r="E3414">
            <v>20.55</v>
          </cell>
          <cell r="F3414">
            <v>692.83</v>
          </cell>
          <cell r="G3414">
            <v>9</v>
          </cell>
        </row>
        <row r="3415">
          <cell r="A3415" t="str">
            <v>47.05.100</v>
          </cell>
          <cell r="B3415" t="str">
            <v>Válvula de retenção vertical em bronze, DN= 1´</v>
          </cell>
          <cell r="C3415" t="str">
            <v>UN</v>
          </cell>
          <cell r="D3415">
            <v>93.56</v>
          </cell>
          <cell r="E3415">
            <v>20.55</v>
          </cell>
          <cell r="F3415">
            <v>114.11</v>
          </cell>
          <cell r="G3415">
            <v>5</v>
          </cell>
        </row>
        <row r="3416">
          <cell r="A3416" t="str">
            <v>47.05.110</v>
          </cell>
          <cell r="B3416" t="str">
            <v>Válvula de retenção vertical em bronze, DN= 1 1/4´</v>
          </cell>
          <cell r="C3416" t="str">
            <v>UN</v>
          </cell>
          <cell r="D3416">
            <v>127.5</v>
          </cell>
          <cell r="E3416">
            <v>20.55</v>
          </cell>
          <cell r="F3416">
            <v>148.05000000000001</v>
          </cell>
          <cell r="G3416">
            <v>9</v>
          </cell>
        </row>
        <row r="3417">
          <cell r="A3417" t="str">
            <v>47.05.120</v>
          </cell>
          <cell r="B3417" t="str">
            <v>Válvula de retenção vertical em bronze, DN= 1 1/2´</v>
          </cell>
          <cell r="C3417" t="str">
            <v>UN</v>
          </cell>
          <cell r="D3417">
            <v>162.91999999999999</v>
          </cell>
          <cell r="E3417">
            <v>20.55</v>
          </cell>
          <cell r="F3417">
            <v>183.47</v>
          </cell>
          <cell r="G3417">
            <v>9</v>
          </cell>
        </row>
        <row r="3418">
          <cell r="A3418" t="str">
            <v>47.05.130</v>
          </cell>
          <cell r="B3418" t="str">
            <v>Válvula de retenção vertical em bronze, DN= 2´</v>
          </cell>
          <cell r="C3418" t="str">
            <v>UN</v>
          </cell>
          <cell r="D3418">
            <v>230.38</v>
          </cell>
          <cell r="E3418">
            <v>20.55</v>
          </cell>
          <cell r="F3418">
            <v>250.93</v>
          </cell>
          <cell r="G3418">
            <v>9</v>
          </cell>
        </row>
        <row r="3419">
          <cell r="A3419" t="str">
            <v>47.05.140</v>
          </cell>
          <cell r="B3419" t="str">
            <v>Válvula de retenção vertical em bronze, DN= 2 1/2´</v>
          </cell>
          <cell r="C3419" t="str">
            <v>UN</v>
          </cell>
          <cell r="D3419">
            <v>374.59</v>
          </cell>
          <cell r="E3419">
            <v>20.55</v>
          </cell>
          <cell r="F3419">
            <v>395.14</v>
          </cell>
          <cell r="G3419">
            <v>9</v>
          </cell>
        </row>
        <row r="3420">
          <cell r="A3420" t="str">
            <v>47.05.150</v>
          </cell>
          <cell r="B3420" t="str">
            <v>Válvula de retenção vertical em bronze, DN= 3´</v>
          </cell>
          <cell r="C3420" t="str">
            <v>UN</v>
          </cell>
          <cell r="D3420">
            <v>540.51</v>
          </cell>
          <cell r="E3420">
            <v>20.55</v>
          </cell>
          <cell r="F3420">
            <v>561.05999999999995</v>
          </cell>
          <cell r="G3420">
            <v>9</v>
          </cell>
        </row>
        <row r="3421">
          <cell r="A3421" t="str">
            <v>47.05.160</v>
          </cell>
          <cell r="B3421" t="str">
            <v>Válvula de retenção vertical em bronze, DN= 4´</v>
          </cell>
          <cell r="C3421" t="str">
            <v>UN</v>
          </cell>
          <cell r="D3421">
            <v>965.57</v>
          </cell>
          <cell r="E3421">
            <v>27.39</v>
          </cell>
          <cell r="F3421">
            <v>992.96</v>
          </cell>
          <cell r="G3421">
            <v>9</v>
          </cell>
        </row>
        <row r="3422">
          <cell r="A3422" t="str">
            <v>47.05.170</v>
          </cell>
          <cell r="B3422" t="str">
            <v>Válvula de retenção de pé com crivo em bronze, DN= 1´</v>
          </cell>
          <cell r="C3422" t="str">
            <v>UN</v>
          </cell>
          <cell r="D3422">
            <v>91.72</v>
          </cell>
          <cell r="E3422">
            <v>20.55</v>
          </cell>
          <cell r="F3422">
            <v>112.27</v>
          </cell>
          <cell r="G3422">
            <v>9</v>
          </cell>
        </row>
        <row r="3423">
          <cell r="A3423" t="str">
            <v>47.05.180</v>
          </cell>
          <cell r="B3423" t="str">
            <v>Válvula de retenção de pé com crivo em bronze, DN= 1 1/4´</v>
          </cell>
          <cell r="C3423" t="str">
            <v>UN</v>
          </cell>
          <cell r="D3423">
            <v>127.76</v>
          </cell>
          <cell r="E3423">
            <v>20.55</v>
          </cell>
          <cell r="F3423">
            <v>148.31</v>
          </cell>
          <cell r="G3423">
            <v>9</v>
          </cell>
        </row>
        <row r="3424">
          <cell r="A3424" t="str">
            <v>47.05.190</v>
          </cell>
          <cell r="B3424" t="str">
            <v>Válvula de retenção de pé com crivo em bronze, DN= 1 1/2´</v>
          </cell>
          <cell r="C3424" t="str">
            <v>UN</v>
          </cell>
          <cell r="D3424">
            <v>156.01</v>
          </cell>
          <cell r="E3424">
            <v>20.55</v>
          </cell>
          <cell r="F3424">
            <v>176.56</v>
          </cell>
          <cell r="G3424">
            <v>9</v>
          </cell>
        </row>
        <row r="3425">
          <cell r="A3425" t="str">
            <v>47.05.200</v>
          </cell>
          <cell r="B3425" t="str">
            <v>Válvula de retenção de pé com crivo em bronze, DN= 2´</v>
          </cell>
          <cell r="C3425" t="str">
            <v>UN</v>
          </cell>
          <cell r="D3425">
            <v>217.29</v>
          </cell>
          <cell r="E3425">
            <v>20.55</v>
          </cell>
          <cell r="F3425">
            <v>237.84</v>
          </cell>
          <cell r="G3425">
            <v>9</v>
          </cell>
        </row>
        <row r="3426">
          <cell r="A3426" t="str">
            <v>47.05.210</v>
          </cell>
          <cell r="B3426" t="str">
            <v>Válvula de retenção de pé com crivo em bronze, DN= 2 1/2´</v>
          </cell>
          <cell r="C3426" t="str">
            <v>UN</v>
          </cell>
          <cell r="D3426">
            <v>350.51</v>
          </cell>
          <cell r="E3426">
            <v>20.55</v>
          </cell>
          <cell r="F3426">
            <v>371.06</v>
          </cell>
          <cell r="G3426">
            <v>9</v>
          </cell>
        </row>
        <row r="3427">
          <cell r="A3427" t="str">
            <v>47.05.220</v>
          </cell>
          <cell r="B3427" t="str">
            <v>Válvula de gaveta em bronze, com haste não ascendente, classe 125 libras para vapor e classe 200 libras para água, óleo e gás, DN= 6´</v>
          </cell>
          <cell r="C3427" t="str">
            <v>UN</v>
          </cell>
          <cell r="D3427">
            <v>7319.82</v>
          </cell>
          <cell r="E3427">
            <v>34.24</v>
          </cell>
          <cell r="F3427">
            <v>7354.06</v>
          </cell>
          <cell r="G3427">
            <v>9</v>
          </cell>
        </row>
        <row r="3428">
          <cell r="A3428" t="str">
            <v>47.05.230</v>
          </cell>
          <cell r="B3428" t="str">
            <v>Válvula de gaveta em bronze, com haste não ascendente, classe 125 libras para vapor e classe 200 libras para água, óleo e gás, DN= 2´</v>
          </cell>
          <cell r="C3428" t="str">
            <v>UN</v>
          </cell>
          <cell r="D3428">
            <v>173.11</v>
          </cell>
          <cell r="E3428">
            <v>20.55</v>
          </cell>
          <cell r="F3428">
            <v>193.66</v>
          </cell>
          <cell r="G3428">
            <v>9</v>
          </cell>
        </row>
        <row r="3429">
          <cell r="A3429" t="str">
            <v>47.05.240</v>
          </cell>
          <cell r="B3429" t="str">
            <v>Válvula globo em bronze, classe 125 libras para vapor e classe 200 libras para água, óleo e gás, DN= 2´</v>
          </cell>
          <cell r="C3429" t="str">
            <v>UN</v>
          </cell>
          <cell r="D3429">
            <v>549.71</v>
          </cell>
          <cell r="E3429">
            <v>20.55</v>
          </cell>
          <cell r="F3429">
            <v>570.26</v>
          </cell>
          <cell r="G3429">
            <v>9</v>
          </cell>
        </row>
        <row r="3430">
          <cell r="A3430" t="str">
            <v>47.05.260</v>
          </cell>
          <cell r="B3430" t="str">
            <v>Válvula de retenção de pé com crivo em bronze, DN= 3´</v>
          </cell>
          <cell r="C3430" t="str">
            <v>UN</v>
          </cell>
          <cell r="D3430">
            <v>512.5</v>
          </cell>
          <cell r="E3430">
            <v>20.55</v>
          </cell>
          <cell r="F3430">
            <v>533.04999999999995</v>
          </cell>
          <cell r="G3430">
            <v>9</v>
          </cell>
        </row>
        <row r="3431">
          <cell r="A3431" t="str">
            <v>47.05.270</v>
          </cell>
          <cell r="B3431" t="str">
            <v>Válvula de retenção de pé com crivo em bronze, DN= 4´</v>
          </cell>
          <cell r="C3431" t="str">
            <v>UN</v>
          </cell>
          <cell r="D3431">
            <v>933.17</v>
          </cell>
          <cell r="E3431">
            <v>27.39</v>
          </cell>
          <cell r="F3431">
            <v>960.56</v>
          </cell>
          <cell r="G3431">
            <v>9</v>
          </cell>
        </row>
        <row r="3432">
          <cell r="A3432" t="str">
            <v>47.05.280</v>
          </cell>
          <cell r="B3432" t="str">
            <v>Válvula globo angular de 45° em bronze, DN= 2 1/2´</v>
          </cell>
          <cell r="C3432" t="str">
            <v>UN</v>
          </cell>
          <cell r="D3432">
            <v>396.1</v>
          </cell>
          <cell r="E3432">
            <v>20.55</v>
          </cell>
          <cell r="F3432">
            <v>416.65</v>
          </cell>
          <cell r="G3432">
            <v>9</v>
          </cell>
        </row>
        <row r="3433">
          <cell r="A3433" t="str">
            <v>47.05.290</v>
          </cell>
          <cell r="B3433" t="str">
            <v>Válvula de gaveta em bronze, haste ascendente, classe 150 libras para vapor saturado e 300 libras para água, óleo e gás, DN= 1/2´</v>
          </cell>
          <cell r="C3433" t="str">
            <v>UN</v>
          </cell>
          <cell r="D3433">
            <v>148.09</v>
          </cell>
          <cell r="E3433">
            <v>11.41</v>
          </cell>
          <cell r="F3433">
            <v>159.5</v>
          </cell>
          <cell r="G3433">
            <v>9</v>
          </cell>
        </row>
        <row r="3434">
          <cell r="A3434" t="str">
            <v>47.05.296</v>
          </cell>
          <cell r="B3434" t="str">
            <v>Válvula de gaveta em bronze, haste ascendente, classe 150 libras para vapor saturado e 300 libras para água, óleo e gás, DN= 4´</v>
          </cell>
          <cell r="C3434" t="str">
            <v>UN</v>
          </cell>
          <cell r="D3434">
            <v>5987.98</v>
          </cell>
          <cell r="E3434">
            <v>27.39</v>
          </cell>
          <cell r="F3434">
            <v>6015.37</v>
          </cell>
          <cell r="G3434">
            <v>9</v>
          </cell>
        </row>
        <row r="3435">
          <cell r="A3435" t="str">
            <v>47.05.300</v>
          </cell>
          <cell r="B3435" t="str">
            <v>Válvula de gaveta em bronze, haste não ascendente, classe 150 libras para vapor saturado e 300 libras para água, óleo e gás, DN= 4´</v>
          </cell>
          <cell r="C3435" t="str">
            <v>UN</v>
          </cell>
          <cell r="D3435">
            <v>1780.1</v>
          </cell>
          <cell r="E3435">
            <v>27.39</v>
          </cell>
          <cell r="F3435">
            <v>1807.49</v>
          </cell>
          <cell r="G3435">
            <v>9</v>
          </cell>
        </row>
        <row r="3436">
          <cell r="A3436" t="str">
            <v>47.05.310</v>
          </cell>
          <cell r="B3436" t="str">
            <v>Válvula de gaveta em bronze, haste não ascendente, classe 150 libras para vapor saturado e 300 libras para água, óleo e gás, DN= 2´</v>
          </cell>
          <cell r="C3436" t="str">
            <v>UN</v>
          </cell>
          <cell r="D3436">
            <v>389.26</v>
          </cell>
          <cell r="E3436">
            <v>20.55</v>
          </cell>
          <cell r="F3436">
            <v>409.81</v>
          </cell>
          <cell r="G3436">
            <v>9</v>
          </cell>
        </row>
        <row r="3437">
          <cell r="A3437" t="str">
            <v>47.05.340</v>
          </cell>
          <cell r="B3437" t="str">
            <v>Válvula globo em bronze, classe 150 libras para vapor saturado e 300 libras para água, óleo e gás, DN= 3/4´</v>
          </cell>
          <cell r="C3437" t="str">
            <v>UN</v>
          </cell>
          <cell r="D3437">
            <v>203.28</v>
          </cell>
          <cell r="E3437">
            <v>20.55</v>
          </cell>
          <cell r="F3437">
            <v>223.83</v>
          </cell>
          <cell r="G3437">
            <v>9</v>
          </cell>
        </row>
        <row r="3438">
          <cell r="A3438" t="str">
            <v>47.05.350</v>
          </cell>
          <cell r="B3438" t="str">
            <v>Válvula globo em bronze, classe 150 libras para vapor saturado e 300 libras para água, óleo e gás, DN= 1´</v>
          </cell>
          <cell r="C3438" t="str">
            <v>UN</v>
          </cell>
          <cell r="D3438">
            <v>284.91000000000003</v>
          </cell>
          <cell r="E3438">
            <v>20.55</v>
          </cell>
          <cell r="F3438">
            <v>305.45999999999998</v>
          </cell>
          <cell r="G3438">
            <v>9</v>
          </cell>
        </row>
        <row r="3439">
          <cell r="A3439" t="str">
            <v>47.05.360</v>
          </cell>
          <cell r="B3439" t="str">
            <v>Válvula globo em bronze, classe 150 libras para vapor saturado e 300 libras para água, óleo e gás, DN= 1 1/2´</v>
          </cell>
          <cell r="C3439" t="str">
            <v>UN</v>
          </cell>
          <cell r="D3439">
            <v>566.08000000000004</v>
          </cell>
          <cell r="E3439">
            <v>20.55</v>
          </cell>
          <cell r="F3439">
            <v>586.63</v>
          </cell>
          <cell r="G3439">
            <v>9</v>
          </cell>
        </row>
        <row r="3440">
          <cell r="A3440" t="str">
            <v>47.05.370</v>
          </cell>
          <cell r="B3440" t="str">
            <v>Válvula globo em bronze, classe 150 libras para vapor saturado e 300 libras para água, óleo e gás, DN= 2´</v>
          </cell>
          <cell r="C3440" t="str">
            <v>UN</v>
          </cell>
          <cell r="D3440">
            <v>700.76</v>
          </cell>
          <cell r="E3440">
            <v>20.55</v>
          </cell>
          <cell r="F3440">
            <v>721.31</v>
          </cell>
          <cell r="G3440">
            <v>9</v>
          </cell>
        </row>
        <row r="3441">
          <cell r="A3441" t="str">
            <v>47.05.390</v>
          </cell>
          <cell r="B3441" t="str">
            <v>Válvula globo em bronze, classe 150 libras para vapor saturado e 300 libras para água, óleo e gás, DN= 2 1/2´</v>
          </cell>
          <cell r="C3441" t="str">
            <v>UN</v>
          </cell>
          <cell r="D3441">
            <v>1170.77</v>
          </cell>
          <cell r="E3441">
            <v>20.55</v>
          </cell>
          <cell r="F3441">
            <v>1191.32</v>
          </cell>
          <cell r="G3441">
            <v>9</v>
          </cell>
        </row>
        <row r="3442">
          <cell r="A3442" t="str">
            <v>47.05.392</v>
          </cell>
          <cell r="B3442" t="str">
            <v>Válvula globo em bronze, classe 150 libras para vapor saturado e 300 libras para água, óleo e gás, DN= 3´</v>
          </cell>
          <cell r="C3442" t="str">
            <v>UN</v>
          </cell>
          <cell r="D3442">
            <v>1896.69</v>
          </cell>
          <cell r="E3442">
            <v>27.39</v>
          </cell>
          <cell r="F3442">
            <v>1924.08</v>
          </cell>
          <cell r="G3442">
            <v>9</v>
          </cell>
        </row>
        <row r="3443">
          <cell r="A3443" t="str">
            <v>47.05.394</v>
          </cell>
          <cell r="B3443" t="str">
            <v>Válvula globo em bronze, classe 150 libras para vapor saturado e 300 libras para água, óleo e gás, DN= 4´</v>
          </cell>
          <cell r="C3443" t="str">
            <v>UN</v>
          </cell>
          <cell r="D3443">
            <v>5663.83</v>
          </cell>
          <cell r="E3443">
            <v>27.39</v>
          </cell>
          <cell r="F3443">
            <v>5691.22</v>
          </cell>
          <cell r="G3443">
            <v>9</v>
          </cell>
        </row>
        <row r="3444">
          <cell r="A3444" t="str">
            <v>47.05.398</v>
          </cell>
          <cell r="B3444" t="str">
            <v>Válvula de gaveta em bronze, haste não ascendente, classe 125 libras para vapor e classe 200 libras para água, óleo e gás, DN= 3/4´</v>
          </cell>
          <cell r="C3444" t="str">
            <v>UN</v>
          </cell>
          <cell r="D3444">
            <v>69.48</v>
          </cell>
          <cell r="E3444">
            <v>13.69</v>
          </cell>
          <cell r="F3444">
            <v>83.17</v>
          </cell>
          <cell r="G3444">
            <v>9</v>
          </cell>
        </row>
        <row r="3445">
          <cell r="A3445" t="str">
            <v>47.05.400</v>
          </cell>
          <cell r="B3445" t="str">
            <v>Válvula de gaveta em bronze, haste não ascendente, classe 125 libras para vapor e classe 200 libras para água, óleo e gás, DN= 1´</v>
          </cell>
          <cell r="C3445" t="str">
            <v>UN</v>
          </cell>
          <cell r="D3445">
            <v>87.05</v>
          </cell>
          <cell r="E3445">
            <v>20.55</v>
          </cell>
          <cell r="F3445">
            <v>107.6</v>
          </cell>
          <cell r="G3445">
            <v>9</v>
          </cell>
        </row>
        <row r="3446">
          <cell r="A3446" t="str">
            <v>47.05.406</v>
          </cell>
          <cell r="B3446" t="str">
            <v>Válvula de gaveta em bronze, haste não ascendente, classe 125 libras para vapor e classe 200 libras para água, óleo e gás, DN= 1.1/4´</v>
          </cell>
          <cell r="C3446" t="str">
            <v>UN</v>
          </cell>
          <cell r="D3446">
            <v>105.04</v>
          </cell>
          <cell r="E3446">
            <v>18.260000000000002</v>
          </cell>
          <cell r="F3446">
            <v>123.3</v>
          </cell>
          <cell r="G3446">
            <v>9</v>
          </cell>
        </row>
        <row r="3447">
          <cell r="A3447" t="str">
            <v>47.05.410</v>
          </cell>
          <cell r="B3447" t="str">
            <v>Válvula de gaveta em bronze, haste não ascendente, classe 125 libras para vapor e classe 200 libras para água, óleo e gás, DN= 1 1/2´</v>
          </cell>
          <cell r="C3447" t="str">
            <v>UN</v>
          </cell>
          <cell r="D3447">
            <v>108.4</v>
          </cell>
          <cell r="E3447">
            <v>20.55</v>
          </cell>
          <cell r="F3447">
            <v>128.94999999999999</v>
          </cell>
          <cell r="G3447">
            <v>9</v>
          </cell>
        </row>
        <row r="3448">
          <cell r="A3448" t="str">
            <v>47.05.420</v>
          </cell>
          <cell r="B3448" t="str">
            <v>Válvula de gaveta em bronze, haste não ascendente, classe 125 libras para vapor e classe 200 libras para água, óleo e gás, DN= 2 1/2´</v>
          </cell>
          <cell r="C3448" t="str">
            <v>UN</v>
          </cell>
          <cell r="D3448">
            <v>456.67</v>
          </cell>
          <cell r="E3448">
            <v>20.55</v>
          </cell>
          <cell r="F3448">
            <v>477.22</v>
          </cell>
          <cell r="G3448">
            <v>9</v>
          </cell>
        </row>
        <row r="3449">
          <cell r="A3449" t="str">
            <v>47.05.430</v>
          </cell>
          <cell r="B3449" t="str">
            <v>Válvula de gaveta em bronze, haste não ascendente, classe 125 libras para vapor e classe 200 libras para água, óleo e gás, DN= 3´</v>
          </cell>
          <cell r="C3449" t="str">
            <v>UN</v>
          </cell>
          <cell r="D3449">
            <v>629.75</v>
          </cell>
          <cell r="E3449">
            <v>20.55</v>
          </cell>
          <cell r="F3449">
            <v>650.29999999999995</v>
          </cell>
          <cell r="G3449">
            <v>9</v>
          </cell>
        </row>
        <row r="3450">
          <cell r="A3450" t="str">
            <v>47.05.450</v>
          </cell>
          <cell r="B3450" t="str">
            <v>Válvula redutora de pressão de ação direta em bronze, extremidade roscada, para água, ar, óleo e gás, PE= 200 psi e PS= 20 à 90 psi, DN= 1 1/4´</v>
          </cell>
          <cell r="C3450" t="str">
            <v>UN</v>
          </cell>
          <cell r="D3450">
            <v>6062.51</v>
          </cell>
          <cell r="E3450">
            <v>91.3</v>
          </cell>
          <cell r="F3450">
            <v>6153.81</v>
          </cell>
          <cell r="G3450">
            <v>9</v>
          </cell>
        </row>
        <row r="3451">
          <cell r="A3451" t="str">
            <v>47.05.460</v>
          </cell>
          <cell r="B3451" t="str">
            <v>Válvula redutora de pressão de ação direta em bronze, extremidade roscada, para água, ar, óleo e gás, PE= 200 psi e PS= 20 à 90 psi, DN= 2´</v>
          </cell>
          <cell r="C3451" t="str">
            <v>UN</v>
          </cell>
          <cell r="D3451">
            <v>6784.81</v>
          </cell>
          <cell r="E3451">
            <v>91.3</v>
          </cell>
          <cell r="F3451">
            <v>6876.11</v>
          </cell>
          <cell r="G3451">
            <v>9</v>
          </cell>
        </row>
        <row r="3452">
          <cell r="A3452" t="str">
            <v>47.05.580</v>
          </cell>
          <cell r="B3452" t="str">
            <v>Válvula de gaveta em bronze com fecho rápido, DN= 1 1/2´</v>
          </cell>
          <cell r="C3452" t="str">
            <v>UN</v>
          </cell>
          <cell r="D3452">
            <v>494.22</v>
          </cell>
          <cell r="E3452">
            <v>45.65</v>
          </cell>
          <cell r="F3452">
            <v>539.87</v>
          </cell>
          <cell r="G3452">
            <v>9</v>
          </cell>
        </row>
        <row r="3453">
          <cell r="A3453" t="str">
            <v>47.06</v>
          </cell>
          <cell r="B3453" t="str">
            <v>Registro e / ou valvula em ferro fundido</v>
          </cell>
          <cell r="G3453">
            <v>9</v>
          </cell>
        </row>
        <row r="3454">
          <cell r="A3454" t="str">
            <v>47.06.030</v>
          </cell>
          <cell r="B3454" t="str">
            <v>Válvula de gaveta em ferro fundido, haste ascendente com flange, classe 125 libras, DN= 2´</v>
          </cell>
          <cell r="C3454" t="str">
            <v>UN</v>
          </cell>
          <cell r="D3454">
            <v>1307.6400000000001</v>
          </cell>
          <cell r="E3454">
            <v>57.06</v>
          </cell>
          <cell r="F3454">
            <v>1364.7</v>
          </cell>
          <cell r="G3454">
            <v>9</v>
          </cell>
        </row>
        <row r="3455">
          <cell r="A3455" t="str">
            <v>47.06.040</v>
          </cell>
          <cell r="B3455" t="str">
            <v>Válvula de retenção de pé com crivo em ferro fundido, flangeada, DN= 6´</v>
          </cell>
          <cell r="C3455" t="str">
            <v>UN</v>
          </cell>
          <cell r="D3455">
            <v>1768.87</v>
          </cell>
          <cell r="E3455">
            <v>159.78</v>
          </cell>
          <cell r="F3455">
            <v>1928.65</v>
          </cell>
          <cell r="G3455">
            <v>9</v>
          </cell>
        </row>
        <row r="3456">
          <cell r="A3456" t="str">
            <v>47.06.050</v>
          </cell>
          <cell r="B3456" t="str">
            <v>Válvula de retenção tipo portinhola dupla em ferro fundido, DN= 6´</v>
          </cell>
          <cell r="C3456" t="str">
            <v>UN</v>
          </cell>
          <cell r="D3456">
            <v>1322.65</v>
          </cell>
          <cell r="E3456">
            <v>159.78</v>
          </cell>
          <cell r="F3456">
            <v>1482.43</v>
          </cell>
          <cell r="G3456">
            <v>9</v>
          </cell>
        </row>
        <row r="3457">
          <cell r="A3457" t="str">
            <v>47.06.051</v>
          </cell>
          <cell r="B3457" t="str">
            <v>Válvula de retenção tipo portinhola simples em ferro fundido, flangeada, DN= 6´</v>
          </cell>
          <cell r="C3457" t="str">
            <v>UN</v>
          </cell>
          <cell r="D3457">
            <v>2569.91</v>
          </cell>
          <cell r="E3457">
            <v>159.78</v>
          </cell>
          <cell r="F3457">
            <v>2729.69</v>
          </cell>
          <cell r="G3457">
            <v>9</v>
          </cell>
        </row>
        <row r="3458">
          <cell r="A3458" t="str">
            <v>47.06.060</v>
          </cell>
          <cell r="B3458" t="str">
            <v>Válvula de gaveta em ferro fundido com bolsa, DN= 150 mm</v>
          </cell>
          <cell r="C3458" t="str">
            <v>UN</v>
          </cell>
          <cell r="D3458">
            <v>1691.15</v>
          </cell>
          <cell r="E3458">
            <v>91.3</v>
          </cell>
          <cell r="F3458">
            <v>1782.45</v>
          </cell>
          <cell r="G3458">
            <v>9</v>
          </cell>
        </row>
        <row r="3459">
          <cell r="A3459" t="str">
            <v>47.06.070</v>
          </cell>
          <cell r="B3459" t="str">
            <v>Válvula de gaveta em ferro fundido com bolsa, DN= 200 mm</v>
          </cell>
          <cell r="C3459" t="str">
            <v>UN</v>
          </cell>
          <cell r="D3459">
            <v>2803.01</v>
          </cell>
          <cell r="E3459">
            <v>91.3</v>
          </cell>
          <cell r="F3459">
            <v>2894.31</v>
          </cell>
          <cell r="G3459">
            <v>9</v>
          </cell>
        </row>
        <row r="3460">
          <cell r="A3460" t="str">
            <v>47.06.080</v>
          </cell>
          <cell r="B3460" t="str">
            <v>Válvula de retenção tipo portinhola simples em ferro fundido, DN= 4´</v>
          </cell>
          <cell r="C3460" t="str">
            <v>UN</v>
          </cell>
          <cell r="D3460">
            <v>810.65</v>
          </cell>
          <cell r="E3460">
            <v>91.3</v>
          </cell>
          <cell r="F3460">
            <v>901.95</v>
          </cell>
          <cell r="G3460">
            <v>9</v>
          </cell>
        </row>
        <row r="3461">
          <cell r="A3461" t="str">
            <v>47.06.090</v>
          </cell>
          <cell r="B3461" t="str">
            <v>Válvula de retenção tipo portinhola dupla em ferro fundido, DN= 4´</v>
          </cell>
          <cell r="C3461" t="str">
            <v>UN</v>
          </cell>
          <cell r="D3461">
            <v>692.59</v>
          </cell>
          <cell r="E3461">
            <v>91.3</v>
          </cell>
          <cell r="F3461">
            <v>783.89</v>
          </cell>
          <cell r="G3461">
            <v>9</v>
          </cell>
        </row>
        <row r="3462">
          <cell r="A3462" t="str">
            <v>47.06.100</v>
          </cell>
          <cell r="B3462" t="str">
            <v>Válvula de segurança em ferro fundido rosqueada com pressão de ajuste 0,4 até 0,75kgf/cm², DN= 2´</v>
          </cell>
          <cell r="C3462" t="str">
            <v>UN</v>
          </cell>
          <cell r="D3462">
            <v>5662.48</v>
          </cell>
          <cell r="E3462">
            <v>57.06</v>
          </cell>
          <cell r="F3462">
            <v>5719.54</v>
          </cell>
          <cell r="G3462">
            <v>5</v>
          </cell>
        </row>
        <row r="3463">
          <cell r="A3463" t="str">
            <v>47.06.110</v>
          </cell>
          <cell r="B3463" t="str">
            <v>Válvula de segurança em ferro fundido rosqueada com pressão de ajuste 6,1 até 10,0kgf/cm², DN= 3/4´</v>
          </cell>
          <cell r="C3463" t="str">
            <v>UN</v>
          </cell>
          <cell r="D3463">
            <v>2697.64</v>
          </cell>
          <cell r="E3463">
            <v>27.39</v>
          </cell>
          <cell r="F3463">
            <v>2725.03</v>
          </cell>
          <cell r="G3463">
            <v>9</v>
          </cell>
        </row>
        <row r="3464">
          <cell r="A3464" t="str">
            <v>47.06.180</v>
          </cell>
          <cell r="B3464" t="str">
            <v>Válvula de gaveta em ferro fundido com bolsa, DN= 100mm</v>
          </cell>
          <cell r="C3464" t="str">
            <v>UN</v>
          </cell>
          <cell r="D3464">
            <v>1017.87</v>
          </cell>
          <cell r="E3464">
            <v>91.3</v>
          </cell>
          <cell r="F3464">
            <v>1109.17</v>
          </cell>
          <cell r="G3464">
            <v>9</v>
          </cell>
        </row>
        <row r="3465">
          <cell r="A3465" t="str">
            <v>47.06.310</v>
          </cell>
          <cell r="B3465" t="str">
            <v>Visor de fluxo com janela simples, corpo em ferro fundido ou aço carbono, DN = 1´</v>
          </cell>
          <cell r="C3465" t="str">
            <v>UN</v>
          </cell>
          <cell r="D3465">
            <v>919.32</v>
          </cell>
          <cell r="E3465">
            <v>34.24</v>
          </cell>
          <cell r="F3465">
            <v>953.56</v>
          </cell>
          <cell r="G3465">
            <v>9</v>
          </cell>
        </row>
        <row r="3466">
          <cell r="A3466" t="str">
            <v>47.06.320</v>
          </cell>
          <cell r="B3466" t="str">
            <v>Válvula de governo (retenção e alarme) completa, corpo em ferro fundido, classe 125 libras, DN= 4´</v>
          </cell>
          <cell r="C3466" t="str">
            <v>UN</v>
          </cell>
          <cell r="D3466">
            <v>5640.2</v>
          </cell>
          <cell r="E3466">
            <v>136.94999999999999</v>
          </cell>
          <cell r="F3466">
            <v>5777.15</v>
          </cell>
          <cell r="G3466">
            <v>9</v>
          </cell>
        </row>
        <row r="3467">
          <cell r="A3467" t="str">
            <v>47.06.330</v>
          </cell>
          <cell r="B3467" t="str">
            <v>Válvula de gaveta em ferro fundido, haste ascendente com flange, classe 125 libras, DN= 4´</v>
          </cell>
          <cell r="C3467" t="str">
            <v>UN</v>
          </cell>
          <cell r="D3467">
            <v>1983.97</v>
          </cell>
          <cell r="E3467">
            <v>91.3</v>
          </cell>
          <cell r="F3467">
            <v>2075.27</v>
          </cell>
          <cell r="G3467">
            <v>9</v>
          </cell>
        </row>
        <row r="3468">
          <cell r="A3468" t="str">
            <v>47.06.340</v>
          </cell>
          <cell r="B3468" t="str">
            <v>Válvula de gaveta em ferro fundido, haste ascendente com flange, classe 125 libras, DN= 6´</v>
          </cell>
          <cell r="C3468" t="str">
            <v>UN</v>
          </cell>
          <cell r="D3468">
            <v>3113.6</v>
          </cell>
          <cell r="E3468">
            <v>91.3</v>
          </cell>
          <cell r="F3468">
            <v>3204.9</v>
          </cell>
          <cell r="G3468">
            <v>9</v>
          </cell>
        </row>
        <row r="3469">
          <cell r="A3469" t="str">
            <v>47.06.350</v>
          </cell>
          <cell r="B3469" t="str">
            <v>Válvula de retenção vertical em ferro fundido com flange, classe 125 libras, DN= 4´</v>
          </cell>
          <cell r="C3469" t="str">
            <v>UN</v>
          </cell>
          <cell r="D3469">
            <v>1735.05</v>
          </cell>
          <cell r="E3469">
            <v>91.3</v>
          </cell>
          <cell r="F3469">
            <v>1826.35</v>
          </cell>
          <cell r="G3469">
            <v>9</v>
          </cell>
        </row>
        <row r="3470">
          <cell r="A3470" t="str">
            <v>47.07</v>
          </cell>
          <cell r="B3470" t="str">
            <v>Registro e / ou valvula em aco carbono fundido</v>
          </cell>
          <cell r="G3470">
            <v>9</v>
          </cell>
        </row>
        <row r="3471">
          <cell r="A3471" t="str">
            <v>47.07.010</v>
          </cell>
          <cell r="B3471" t="str">
            <v>Válvula de esfera em aço carbono fundido, passagem plena, extremidades rosqueáveis, classe 300 libras para vapor e classe 600 libras para água, óleo e gás, DN= 1/2"</v>
          </cell>
          <cell r="C3471" t="str">
            <v>UN</v>
          </cell>
          <cell r="D3471">
            <v>83.4</v>
          </cell>
          <cell r="E3471">
            <v>20.55</v>
          </cell>
          <cell r="F3471">
            <v>103.95</v>
          </cell>
          <cell r="G3471">
            <v>9</v>
          </cell>
        </row>
        <row r="3472">
          <cell r="A3472" t="str">
            <v>47.07.020</v>
          </cell>
          <cell r="B3472" t="str">
            <v>Válvula de esfera em aço carbono fundido, passagem plena, extremidades rosqueáveis, classe 300 libras para vapor e classe 600 libras para água, óleo e gás, DN= 3/4"</v>
          </cell>
          <cell r="C3472" t="str">
            <v>UN</v>
          </cell>
          <cell r="D3472">
            <v>115.07</v>
          </cell>
          <cell r="E3472">
            <v>27.39</v>
          </cell>
          <cell r="F3472">
            <v>142.46</v>
          </cell>
          <cell r="G3472">
            <v>9</v>
          </cell>
        </row>
        <row r="3473">
          <cell r="A3473" t="str">
            <v>47.07.030</v>
          </cell>
          <cell r="B3473" t="str">
            <v>Válvula de esfera em aço carbono fundido, passagem plena, extremidades rosqueáveis, classe 300 libras para vapor e classe 600 libras para água, óleo e gás, DN= 1"</v>
          </cell>
          <cell r="C3473" t="str">
            <v>UN</v>
          </cell>
          <cell r="D3473">
            <v>159.16999999999999</v>
          </cell>
          <cell r="E3473">
            <v>34.24</v>
          </cell>
          <cell r="F3473">
            <v>193.41</v>
          </cell>
          <cell r="G3473">
            <v>9</v>
          </cell>
        </row>
        <row r="3474">
          <cell r="A3474" t="str">
            <v>47.07.031</v>
          </cell>
          <cell r="B3474" t="str">
            <v>Válvula de esfera em aço carbono fundido, passagem plena, extremidades rosqueáveis, classe 300 libras para vapor e classe 600 libras para água, óleo e gás, DN= 1.1/4"</v>
          </cell>
          <cell r="C3474" t="str">
            <v>UN</v>
          </cell>
          <cell r="D3474">
            <v>239.78</v>
          </cell>
          <cell r="E3474">
            <v>36.520000000000003</v>
          </cell>
          <cell r="F3474">
            <v>276.3</v>
          </cell>
          <cell r="G3474">
            <v>9</v>
          </cell>
        </row>
        <row r="3475">
          <cell r="A3475" t="str">
            <v>47.07.090</v>
          </cell>
          <cell r="B3475" t="str">
            <v>Válvula de esfera em aço carbono fundido, passagem plena, extremidades rosqueáveis, classe 300 libras para vapor saturado, DN= 2"</v>
          </cell>
          <cell r="C3475" t="str">
            <v>UN</v>
          </cell>
          <cell r="D3475">
            <v>474.84</v>
          </cell>
          <cell r="E3475">
            <v>57.06</v>
          </cell>
          <cell r="F3475">
            <v>531.9</v>
          </cell>
          <cell r="G3475">
            <v>9</v>
          </cell>
        </row>
        <row r="3476">
          <cell r="A3476" t="str">
            <v>47.09</v>
          </cell>
          <cell r="B3476" t="str">
            <v>Registro e / ou valvula em aco carbono forjado</v>
          </cell>
          <cell r="G3476">
            <v>9</v>
          </cell>
        </row>
        <row r="3477">
          <cell r="A3477" t="str">
            <v>47.09.010</v>
          </cell>
          <cell r="B3477" t="str">
            <v>Válvula globo em aço carbono forjado, classe 800 libras para vapor e classe 2000 libras para água, óleo e gás, DN= 3/4´</v>
          </cell>
          <cell r="C3477" t="str">
            <v>UN</v>
          </cell>
          <cell r="D3477">
            <v>351.47</v>
          </cell>
          <cell r="E3477">
            <v>27.39</v>
          </cell>
          <cell r="F3477">
            <v>378.86</v>
          </cell>
          <cell r="G3477">
            <v>9</v>
          </cell>
        </row>
        <row r="3478">
          <cell r="A3478" t="str">
            <v>47.09.020</v>
          </cell>
          <cell r="B3478" t="str">
            <v>Válvula globo em aço carbono forjado, classe 800 libras para vapor e classe 2000 libras para água, óleo e gás, DN= 1´</v>
          </cell>
          <cell r="C3478" t="str">
            <v>UN</v>
          </cell>
          <cell r="D3478">
            <v>484.22</v>
          </cell>
          <cell r="E3478">
            <v>34.24</v>
          </cell>
          <cell r="F3478">
            <v>518.46</v>
          </cell>
          <cell r="G3478">
            <v>9</v>
          </cell>
        </row>
        <row r="3479">
          <cell r="A3479" t="str">
            <v>47.09.030</v>
          </cell>
          <cell r="B3479" t="str">
            <v>Válvula globo em aço carbono forjado, classe 800 libras para vapor e classe 2000 libras para água, óleo e gás, DN= 1 1/2´</v>
          </cell>
          <cell r="C3479" t="str">
            <v>UN</v>
          </cell>
          <cell r="D3479">
            <v>864.49</v>
          </cell>
          <cell r="E3479">
            <v>45.65</v>
          </cell>
          <cell r="F3479">
            <v>910.14</v>
          </cell>
          <cell r="G3479">
            <v>5</v>
          </cell>
        </row>
        <row r="3480">
          <cell r="A3480" t="str">
            <v>47.09.040</v>
          </cell>
          <cell r="B3480" t="str">
            <v>Válvula globo em aço carbono forjado, classe 800 libras para vapor e classe 2000 libras para água, óleo e gás, DN= 2´</v>
          </cell>
          <cell r="C3480" t="str">
            <v>UN</v>
          </cell>
          <cell r="D3480">
            <v>1192.58</v>
          </cell>
          <cell r="E3480">
            <v>57.06</v>
          </cell>
          <cell r="F3480">
            <v>1249.6400000000001</v>
          </cell>
          <cell r="G3480">
            <v>9</v>
          </cell>
        </row>
        <row r="3481">
          <cell r="A3481" t="str">
            <v>47.10</v>
          </cell>
          <cell r="B3481" t="str">
            <v>Registro e / ou valvula em aco inoxidavel forjado</v>
          </cell>
          <cell r="G3481">
            <v>9</v>
          </cell>
        </row>
        <row r="3482">
          <cell r="A3482" t="str">
            <v>47.10.010</v>
          </cell>
          <cell r="B3482" t="str">
            <v>Purgador termodinâmico com filtro incorporado, em aço inoxidável forjado, pressão de 0,25 a 42 kg/cm², temperatura até 425°C, DN= 1/2´</v>
          </cell>
          <cell r="C3482" t="str">
            <v>UN</v>
          </cell>
          <cell r="D3482">
            <v>471.65</v>
          </cell>
          <cell r="E3482">
            <v>20.55</v>
          </cell>
          <cell r="F3482">
            <v>492.2</v>
          </cell>
          <cell r="G3482">
            <v>9</v>
          </cell>
        </row>
        <row r="3483">
          <cell r="A3483" t="str">
            <v>47.11</v>
          </cell>
          <cell r="B3483" t="str">
            <v>Aparelho de medicao e controle</v>
          </cell>
          <cell r="G3483">
            <v>9</v>
          </cell>
        </row>
        <row r="3484">
          <cell r="A3484" t="str">
            <v>47.11.021</v>
          </cell>
          <cell r="B3484" t="str">
            <v>Pressostato diferencial ajustável mecânico, montagem inferior com diâmetro de 1/2" e/ou 1/4", faixa de operação até 16 bar</v>
          </cell>
          <cell r="C3484" t="str">
            <v>UN</v>
          </cell>
          <cell r="D3484">
            <v>470.39</v>
          </cell>
          <cell r="E3484">
            <v>95.56</v>
          </cell>
          <cell r="F3484">
            <v>565.95000000000005</v>
          </cell>
          <cell r="G3484">
            <v>9</v>
          </cell>
        </row>
        <row r="3485">
          <cell r="A3485" t="str">
            <v>47.11.080</v>
          </cell>
          <cell r="B3485" t="str">
            <v>Termômetro bimetálico, mostrador com 4´, saída angular, escala 0-100°C</v>
          </cell>
          <cell r="C3485" t="str">
            <v>UN</v>
          </cell>
          <cell r="D3485">
            <v>183.93</v>
          </cell>
          <cell r="E3485">
            <v>9.1300000000000008</v>
          </cell>
          <cell r="F3485">
            <v>193.06</v>
          </cell>
          <cell r="G3485">
            <v>5</v>
          </cell>
        </row>
        <row r="3486">
          <cell r="A3486" t="str">
            <v>47.11.100</v>
          </cell>
          <cell r="B3486" t="str">
            <v>Manômetro com mostrador de 4´, escalas: 0-4 / 0-7 / 0-10 / 0-17 / 0-21 / 0-28 kg/cm²</v>
          </cell>
          <cell r="C3486" t="str">
            <v>UN</v>
          </cell>
          <cell r="D3486">
            <v>218.02</v>
          </cell>
          <cell r="E3486">
            <v>22.83</v>
          </cell>
          <cell r="F3486">
            <v>240.85</v>
          </cell>
          <cell r="G3486">
            <v>9</v>
          </cell>
        </row>
        <row r="3487">
          <cell r="A3487" t="str">
            <v>47.11.111</v>
          </cell>
          <cell r="B3487" t="str">
            <v>Pressostato diferencial ajustável, caixa à prova de água, unidade sensora em aço inoxidável 316, faixa de operação entre 1,4 a 14 bar, para fluídos corrosivos, DN=1/2´</v>
          </cell>
          <cell r="C3487" t="str">
            <v>UN</v>
          </cell>
          <cell r="D3487">
            <v>9189.1299999999992</v>
          </cell>
          <cell r="E3487">
            <v>95.56</v>
          </cell>
          <cell r="F3487">
            <v>9284.69</v>
          </cell>
          <cell r="G3487">
            <v>9</v>
          </cell>
        </row>
        <row r="3488">
          <cell r="A3488" t="str">
            <v>47.12</v>
          </cell>
          <cell r="B3488" t="str">
            <v>Registro e / ou valvula em ferro ductil</v>
          </cell>
          <cell r="G3488">
            <v>9</v>
          </cell>
        </row>
        <row r="3489">
          <cell r="A3489" t="str">
            <v>47.12.040</v>
          </cell>
          <cell r="B3489" t="str">
            <v>Válvula de gaveta em ferro dúctil com flanges, classe PN-10, DN= 200mm</v>
          </cell>
          <cell r="C3489" t="str">
            <v>UN</v>
          </cell>
          <cell r="D3489">
            <v>2865.06</v>
          </cell>
          <cell r="E3489">
            <v>158.04</v>
          </cell>
          <cell r="F3489">
            <v>3023.1</v>
          </cell>
          <cell r="G3489">
            <v>9</v>
          </cell>
        </row>
        <row r="3490">
          <cell r="A3490" t="str">
            <v>47.12.270</v>
          </cell>
          <cell r="B3490" t="str">
            <v>Válvula de gaveta em ferro dúctil com flanges, classe PN-10, DN= 80mm</v>
          </cell>
          <cell r="C3490" t="str">
            <v>UN</v>
          </cell>
          <cell r="D3490">
            <v>1051.6400000000001</v>
          </cell>
          <cell r="E3490">
            <v>158.04</v>
          </cell>
          <cell r="F3490">
            <v>1209.68</v>
          </cell>
          <cell r="G3490">
            <v>5</v>
          </cell>
        </row>
        <row r="3491">
          <cell r="A3491" t="str">
            <v>47.12.280</v>
          </cell>
          <cell r="B3491" t="str">
            <v>Válvula globo auto-operada hidraulicamente, em ferro dúctil, classe PN-10/16, DN= 50mm</v>
          </cell>
          <cell r="C3491" t="str">
            <v>UN</v>
          </cell>
          <cell r="D3491">
            <v>1208.99</v>
          </cell>
          <cell r="E3491">
            <v>57.06</v>
          </cell>
          <cell r="F3491">
            <v>1266.05</v>
          </cell>
          <cell r="G3491">
            <v>9</v>
          </cell>
        </row>
        <row r="3492">
          <cell r="A3492" t="str">
            <v>47.12.290</v>
          </cell>
          <cell r="B3492" t="str">
            <v>Válvula globo auto-operada hidraulicamente, comandada por solenóide, em ferro dúctil, classe PN-10, DN= 50mm</v>
          </cell>
          <cell r="C3492" t="str">
            <v>UN</v>
          </cell>
          <cell r="D3492">
            <v>1602.38</v>
          </cell>
          <cell r="E3492">
            <v>102.71</v>
          </cell>
          <cell r="F3492">
            <v>1705.09</v>
          </cell>
          <cell r="G3492">
            <v>5</v>
          </cell>
        </row>
        <row r="3493">
          <cell r="A3493" t="str">
            <v>47.12.300</v>
          </cell>
          <cell r="B3493" t="str">
            <v>Válvula globo auto-operada hidraulicamente, comandada por solenóide, em ferro dúctil, classe PN-10, DN= 100mm</v>
          </cell>
          <cell r="C3493" t="str">
            <v>UN</v>
          </cell>
          <cell r="D3493">
            <v>2365.4</v>
          </cell>
          <cell r="E3493">
            <v>102.71</v>
          </cell>
          <cell r="F3493">
            <v>2468.11</v>
          </cell>
          <cell r="G3493">
            <v>9</v>
          </cell>
        </row>
        <row r="3494">
          <cell r="A3494" t="str">
            <v>47.12.310</v>
          </cell>
          <cell r="B3494" t="str">
            <v>Válvula de gaveta em ferro dúctil com flanges, classe PN-10, DN= 300mm</v>
          </cell>
          <cell r="C3494" t="str">
            <v>UN</v>
          </cell>
          <cell r="D3494">
            <v>6897.6</v>
          </cell>
          <cell r="E3494">
            <v>158.04</v>
          </cell>
          <cell r="F3494">
            <v>7055.64</v>
          </cell>
          <cell r="G3494">
            <v>9</v>
          </cell>
        </row>
        <row r="3495">
          <cell r="A3495" t="str">
            <v>47.12.320</v>
          </cell>
          <cell r="B3495" t="str">
            <v>Válvula de gaveta em ferro dúctil com flanges, classe PN-10, DN= 100mm</v>
          </cell>
          <cell r="C3495" t="str">
            <v>UN</v>
          </cell>
          <cell r="D3495">
            <v>1077.52</v>
          </cell>
          <cell r="E3495">
            <v>158.04</v>
          </cell>
          <cell r="F3495">
            <v>1235.56</v>
          </cell>
          <cell r="G3495">
            <v>9</v>
          </cell>
        </row>
        <row r="3496">
          <cell r="A3496" t="str">
            <v>47.12.330</v>
          </cell>
          <cell r="B3496" t="str">
            <v>Válvula de gaveta em ferro dúctil com flanges, classe PN-10, DN= 150mm</v>
          </cell>
          <cell r="C3496" t="str">
            <v>UN</v>
          </cell>
          <cell r="D3496">
            <v>1932.28</v>
          </cell>
          <cell r="E3496">
            <v>158.04</v>
          </cell>
          <cell r="F3496">
            <v>2090.3200000000002</v>
          </cell>
          <cell r="G3496">
            <v>9</v>
          </cell>
        </row>
        <row r="3497">
          <cell r="A3497" t="str">
            <v>47.12.340</v>
          </cell>
          <cell r="B3497" t="str">
            <v>Ventosa simples rosqueada em ferro dúctil, classe PN-25, DN= 3/4´</v>
          </cell>
          <cell r="C3497" t="str">
            <v>UN</v>
          </cell>
          <cell r="D3497">
            <v>929.52</v>
          </cell>
          <cell r="E3497">
            <v>13.69</v>
          </cell>
          <cell r="F3497">
            <v>943.21</v>
          </cell>
          <cell r="G3497">
            <v>5</v>
          </cell>
        </row>
        <row r="3498">
          <cell r="A3498" t="str">
            <v>47.12.350</v>
          </cell>
          <cell r="B3498" t="str">
            <v>Ventosa de tríplice função em ferro dúctil flangeada, classe PN-10/16/25, DN= 50mm</v>
          </cell>
          <cell r="C3498" t="str">
            <v>UN</v>
          </cell>
          <cell r="D3498">
            <v>2633.18</v>
          </cell>
          <cell r="E3498">
            <v>20.09</v>
          </cell>
          <cell r="F3498">
            <v>2653.27</v>
          </cell>
          <cell r="G3498">
            <v>9</v>
          </cell>
        </row>
        <row r="3499">
          <cell r="A3499" t="str">
            <v>47.14</v>
          </cell>
          <cell r="B3499" t="str">
            <v>Registro e / ou valvula em PVC rigido ou ABS</v>
          </cell>
          <cell r="G3499">
            <v>9</v>
          </cell>
        </row>
        <row r="3500">
          <cell r="A3500" t="str">
            <v>47.14.020</v>
          </cell>
          <cell r="B3500" t="str">
            <v>Registro de pressão em PVC rígido, soldável, DN= 25mm (3/4´)</v>
          </cell>
          <cell r="C3500" t="str">
            <v>UN</v>
          </cell>
          <cell r="D3500">
            <v>11.35</v>
          </cell>
          <cell r="E3500">
            <v>20.55</v>
          </cell>
          <cell r="F3500">
            <v>31.9</v>
          </cell>
          <cell r="G3500">
            <v>9</v>
          </cell>
        </row>
        <row r="3501">
          <cell r="A3501" t="str">
            <v>47.14.200</v>
          </cell>
          <cell r="B3501" t="str">
            <v>Registro regulador de vazão para torneira, misturador e bidê, em ABS com canopla, DN= 1/2´</v>
          </cell>
          <cell r="C3501" t="str">
            <v>UN</v>
          </cell>
          <cell r="D3501">
            <v>48.16</v>
          </cell>
          <cell r="E3501">
            <v>20.55</v>
          </cell>
          <cell r="F3501">
            <v>68.709999999999994</v>
          </cell>
          <cell r="G3501">
            <v>9</v>
          </cell>
        </row>
        <row r="3502">
          <cell r="A3502" t="str">
            <v>47.20</v>
          </cell>
          <cell r="B3502" t="str">
            <v>Reparos, conservacoes e complementos - GRUPO 47</v>
          </cell>
          <cell r="G3502">
            <v>9</v>
          </cell>
        </row>
        <row r="3503">
          <cell r="A3503" t="str">
            <v>47.20.010</v>
          </cell>
          <cell r="B3503" t="str">
            <v>Pigtail em latão para manômetro, DN= 1/2´</v>
          </cell>
          <cell r="C3503" t="str">
            <v>UN</v>
          </cell>
          <cell r="D3503">
            <v>128.08000000000001</v>
          </cell>
          <cell r="E3503">
            <v>6.85</v>
          </cell>
          <cell r="F3503">
            <v>134.93</v>
          </cell>
          <cell r="G3503">
            <v>9</v>
          </cell>
        </row>
        <row r="3504">
          <cell r="A3504" t="str">
            <v>47.20.020</v>
          </cell>
          <cell r="B3504" t="str">
            <v>Filtro ´Y´ em bronze para gás combustível, DN= 2´</v>
          </cell>
          <cell r="C3504" t="str">
            <v>UN</v>
          </cell>
          <cell r="D3504">
            <v>508.68</v>
          </cell>
          <cell r="E3504">
            <v>57.06</v>
          </cell>
          <cell r="F3504">
            <v>565.74</v>
          </cell>
          <cell r="G3504">
            <v>9</v>
          </cell>
        </row>
        <row r="3505">
          <cell r="A3505" t="str">
            <v>47.20.030</v>
          </cell>
          <cell r="B3505" t="str">
            <v>Filtro ´Y´ em ferro fundido, classe 125 libras para vapor saturado, com extremidades rosqueáveis, DN= 2´</v>
          </cell>
          <cell r="C3505" t="str">
            <v>UN</v>
          </cell>
          <cell r="D3505">
            <v>489.31</v>
          </cell>
          <cell r="E3505">
            <v>57.06</v>
          </cell>
          <cell r="F3505">
            <v>546.37</v>
          </cell>
          <cell r="G3505">
            <v>9</v>
          </cell>
        </row>
        <row r="3506">
          <cell r="A3506" t="str">
            <v>47.20.070</v>
          </cell>
          <cell r="B3506" t="str">
            <v>Pigtail flexível, revestido com borracha sintética resistente, DN= 7/16´ comprimento até 1,00 m</v>
          </cell>
          <cell r="C3506" t="str">
            <v>UN</v>
          </cell>
          <cell r="D3506">
            <v>29.43</v>
          </cell>
          <cell r="E3506">
            <v>9.6300000000000008</v>
          </cell>
          <cell r="F3506">
            <v>39.06</v>
          </cell>
          <cell r="G3506">
            <v>9</v>
          </cell>
        </row>
        <row r="3507">
          <cell r="A3507" t="str">
            <v>47.20.080</v>
          </cell>
          <cell r="B3507" t="str">
            <v>Regulador de primeiro estágio de alta pressão até 2 kgf/cm², vazão de 90 kg GLP/hora</v>
          </cell>
          <cell r="C3507" t="str">
            <v>UN</v>
          </cell>
          <cell r="D3507">
            <v>658.1</v>
          </cell>
          <cell r="E3507">
            <v>32.11</v>
          </cell>
          <cell r="F3507">
            <v>690.21</v>
          </cell>
          <cell r="G3507">
            <v>9</v>
          </cell>
        </row>
        <row r="3508">
          <cell r="A3508" t="str">
            <v>47.20.100</v>
          </cell>
          <cell r="B3508" t="str">
            <v>Regulador de primeiro estágio de alta pressão até 1,3 kgf/cm², vazão de 50 kg GLP/hora</v>
          </cell>
          <cell r="C3508" t="str">
            <v>UN</v>
          </cell>
          <cell r="D3508">
            <v>317.83</v>
          </cell>
          <cell r="E3508">
            <v>32.11</v>
          </cell>
          <cell r="F3508">
            <v>349.94</v>
          </cell>
          <cell r="G3508">
            <v>5</v>
          </cell>
        </row>
        <row r="3509">
          <cell r="A3509" t="str">
            <v>47.20.120</v>
          </cell>
          <cell r="B3509" t="str">
            <v>Regulador de segundo estágio para gás, uso industrial, vazão até 12 kg GLP/hora</v>
          </cell>
          <cell r="C3509" t="str">
            <v>UN</v>
          </cell>
          <cell r="D3509">
            <v>88.78</v>
          </cell>
          <cell r="E3509">
            <v>22.83</v>
          </cell>
          <cell r="F3509">
            <v>111.61</v>
          </cell>
          <cell r="G3509">
            <v>9</v>
          </cell>
        </row>
        <row r="3510">
          <cell r="A3510" t="str">
            <v>47.20.181</v>
          </cell>
          <cell r="B3510" t="str">
            <v>Filtro Y em aço carbono, classe 150 libras, conexões flangeadas, DN= 4´</v>
          </cell>
          <cell r="C3510" t="str">
            <v>UN</v>
          </cell>
          <cell r="D3510">
            <v>3410.26</v>
          </cell>
          <cell r="E3510">
            <v>136.94999999999999</v>
          </cell>
          <cell r="F3510">
            <v>3547.21</v>
          </cell>
          <cell r="G3510">
            <v>9</v>
          </cell>
        </row>
        <row r="3511">
          <cell r="A3511" t="str">
            <v>47.20.190</v>
          </cell>
          <cell r="B3511" t="str">
            <v>Chave de fluxo tipo palheta para tubulação de líquidos</v>
          </cell>
          <cell r="C3511" t="str">
            <v>UN</v>
          </cell>
          <cell r="D3511">
            <v>121.16</v>
          </cell>
          <cell r="E3511">
            <v>18.260000000000002</v>
          </cell>
          <cell r="F3511">
            <v>139.41999999999999</v>
          </cell>
          <cell r="G3511">
            <v>5</v>
          </cell>
        </row>
        <row r="3512">
          <cell r="A3512" t="str">
            <v>47.20.300</v>
          </cell>
          <cell r="B3512" t="str">
            <v>Chave de fluxo de água com retardo para tubulações com diâmetro nominal de 1´ a 6´ - conexão BSP</v>
          </cell>
          <cell r="C3512" t="str">
            <v>UN</v>
          </cell>
          <cell r="D3512">
            <v>462.1</v>
          </cell>
          <cell r="E3512">
            <v>54.16</v>
          </cell>
          <cell r="F3512">
            <v>516.26</v>
          </cell>
          <cell r="G3512">
            <v>9</v>
          </cell>
        </row>
        <row r="3513">
          <cell r="A3513" t="str">
            <v>47.20.320</v>
          </cell>
          <cell r="B3513" t="str">
            <v>Filtro ´Y´ corpo em bronze, pressão de serviço até 20,7 bar (PN 20), DN= 1 1/2´</v>
          </cell>
          <cell r="C3513" t="str">
            <v>UN</v>
          </cell>
          <cell r="D3513">
            <v>334.6</v>
          </cell>
          <cell r="E3513">
            <v>57.06</v>
          </cell>
          <cell r="F3513">
            <v>391.66</v>
          </cell>
          <cell r="G3513">
            <v>9</v>
          </cell>
        </row>
        <row r="3514">
          <cell r="A3514" t="str">
            <v>47.20.330</v>
          </cell>
          <cell r="B3514" t="str">
            <v>Filtro ´Y´ corpo em bronze, pressão de serviço até 20,7 bar (PN 20), DN= 2´</v>
          </cell>
          <cell r="C3514" t="str">
            <v>UN</v>
          </cell>
          <cell r="D3514">
            <v>399.94</v>
          </cell>
          <cell r="E3514">
            <v>57.06</v>
          </cell>
          <cell r="F3514">
            <v>457</v>
          </cell>
          <cell r="G3514">
            <v>9</v>
          </cell>
        </row>
        <row r="3515">
          <cell r="A3515" t="str">
            <v>48</v>
          </cell>
          <cell r="B3515" t="str">
            <v>RESERVATORIO E TANQUE PARA LIQUIDOS E GASES</v>
          </cell>
          <cell r="G3515">
            <v>9</v>
          </cell>
        </row>
        <row r="3516">
          <cell r="A3516" t="str">
            <v>48.02</v>
          </cell>
          <cell r="B3516" t="str">
            <v>Reservatorio em material sintetico</v>
          </cell>
          <cell r="G3516">
            <v>9</v>
          </cell>
        </row>
        <row r="3517">
          <cell r="A3517" t="str">
            <v>48.02.008</v>
          </cell>
          <cell r="B3517" t="str">
            <v>Reservatório de fibra de vidro - capacidade de 15.000 litros</v>
          </cell>
          <cell r="C3517" t="str">
            <v>UN</v>
          </cell>
          <cell r="D3517">
            <v>9486.39</v>
          </cell>
          <cell r="E3517">
            <v>101.36</v>
          </cell>
          <cell r="F3517">
            <v>9587.75</v>
          </cell>
          <cell r="G3517">
            <v>9</v>
          </cell>
        </row>
        <row r="3518">
          <cell r="A3518" t="str">
            <v>48.02.009</v>
          </cell>
          <cell r="B3518" t="str">
            <v>Reservatório de fibra de vidro - capacidade de 20.000 litros</v>
          </cell>
          <cell r="C3518" t="str">
            <v>UN</v>
          </cell>
          <cell r="D3518">
            <v>11409.46</v>
          </cell>
          <cell r="E3518">
            <v>138.5</v>
          </cell>
          <cell r="F3518">
            <v>11547.96</v>
          </cell>
          <cell r="G3518">
            <v>9</v>
          </cell>
        </row>
        <row r="3519">
          <cell r="A3519" t="str">
            <v>48.02.204</v>
          </cell>
          <cell r="B3519" t="str">
            <v>Reservatório em polietileno com tampa de encaixar - capacidade de 2.000 litros</v>
          </cell>
          <cell r="C3519" t="str">
            <v>UN</v>
          </cell>
          <cell r="D3519">
            <v>1007.98</v>
          </cell>
          <cell r="E3519">
            <v>54.94</v>
          </cell>
          <cell r="F3519">
            <v>1062.92</v>
          </cell>
          <cell r="G3519">
            <v>9</v>
          </cell>
        </row>
        <row r="3520">
          <cell r="A3520" t="str">
            <v>48.02.205</v>
          </cell>
          <cell r="B3520" t="str">
            <v>Reservatório em polietileno com tampa de encaixar - capacidade de 3.000 litros</v>
          </cell>
          <cell r="C3520" t="str">
            <v>UN</v>
          </cell>
          <cell r="D3520">
            <v>1861.95</v>
          </cell>
          <cell r="E3520">
            <v>54.94</v>
          </cell>
          <cell r="F3520">
            <v>1916.89</v>
          </cell>
          <cell r="G3520">
            <v>9</v>
          </cell>
        </row>
        <row r="3521">
          <cell r="A3521" t="str">
            <v>48.02.206</v>
          </cell>
          <cell r="B3521" t="str">
            <v>Reservatório em polietileno com tampa de encaixar - capacidade de 5.000 litros</v>
          </cell>
          <cell r="C3521" t="str">
            <v>UN</v>
          </cell>
          <cell r="D3521">
            <v>2961.58</v>
          </cell>
          <cell r="E3521">
            <v>64.22</v>
          </cell>
          <cell r="F3521">
            <v>3025.8</v>
          </cell>
          <cell r="G3521">
            <v>9</v>
          </cell>
        </row>
        <row r="3522">
          <cell r="A3522" t="str">
            <v>48.02.207</v>
          </cell>
          <cell r="B3522" t="str">
            <v>Reservatório em polietileno com tampa de encaixar - capacidade de 10.000 litros</v>
          </cell>
          <cell r="C3522" t="str">
            <v>UN</v>
          </cell>
          <cell r="D3522">
            <v>5302.95</v>
          </cell>
          <cell r="E3522">
            <v>82.79</v>
          </cell>
          <cell r="F3522">
            <v>5385.74</v>
          </cell>
          <cell r="G3522">
            <v>9</v>
          </cell>
        </row>
        <row r="3523">
          <cell r="A3523" t="str">
            <v>48.02.300</v>
          </cell>
          <cell r="B3523" t="str">
            <v>Reservatório em polietileno de alta densidade (cisterna) com antioxidante e proteção contra raios ultravioleta (UV) - capacidade de 5.000 litros</v>
          </cell>
          <cell r="C3523" t="str">
            <v>UN</v>
          </cell>
          <cell r="D3523">
            <v>7191.44</v>
          </cell>
          <cell r="E3523">
            <v>73.510000000000005</v>
          </cell>
          <cell r="F3523">
            <v>7264.95</v>
          </cell>
          <cell r="G3523">
            <v>9</v>
          </cell>
        </row>
        <row r="3524">
          <cell r="A3524" t="str">
            <v>48.02.310</v>
          </cell>
          <cell r="B3524" t="str">
            <v>Reservatório em polietileno de alta densidade (cisterna) com antioxidante e proteção contra raios ultravioleta (UV) - capacidade de 10.000 litros</v>
          </cell>
          <cell r="C3524" t="str">
            <v>UN</v>
          </cell>
          <cell r="D3524">
            <v>15026.15</v>
          </cell>
          <cell r="E3524">
            <v>101.36</v>
          </cell>
          <cell r="F3524">
            <v>15127.51</v>
          </cell>
          <cell r="G3524">
            <v>2</v>
          </cell>
        </row>
        <row r="3525">
          <cell r="A3525" t="str">
            <v>48.02.400</v>
          </cell>
          <cell r="B3525" t="str">
            <v>Reservatório em polietileno com tampa de rosca - capacidade de 1.000 litros</v>
          </cell>
          <cell r="C3525" t="str">
            <v>UN</v>
          </cell>
          <cell r="D3525">
            <v>866.57</v>
          </cell>
          <cell r="E3525">
            <v>64.22</v>
          </cell>
          <cell r="F3525">
            <v>930.79</v>
          </cell>
          <cell r="G3525">
            <v>5</v>
          </cell>
        </row>
        <row r="3526">
          <cell r="A3526" t="str">
            <v>48.02.401</v>
          </cell>
          <cell r="B3526" t="str">
            <v>Reservatório em polietileno com tampa de rosca - capacidade de 500 litros</v>
          </cell>
          <cell r="C3526" t="str">
            <v>UN</v>
          </cell>
          <cell r="D3526">
            <v>534.05999999999995</v>
          </cell>
          <cell r="E3526">
            <v>64.22</v>
          </cell>
          <cell r="F3526">
            <v>598.28</v>
          </cell>
          <cell r="G3526">
            <v>9</v>
          </cell>
        </row>
        <row r="3527">
          <cell r="A3527" t="str">
            <v>48.03</v>
          </cell>
          <cell r="B3527" t="str">
            <v>Reservatorio metalico</v>
          </cell>
          <cell r="G3527">
            <v>9</v>
          </cell>
        </row>
        <row r="3528">
          <cell r="A3528" t="str">
            <v>48.03.112</v>
          </cell>
          <cell r="B3528" t="str">
            <v>Reservatório metálico cilíndrico horizontal - capacidade de 3.000 litros</v>
          </cell>
          <cell r="C3528" t="str">
            <v>CJ</v>
          </cell>
          <cell r="D3528">
            <v>5604.19</v>
          </cell>
          <cell r="E3528">
            <v>64.22</v>
          </cell>
          <cell r="F3528">
            <v>5668.41</v>
          </cell>
          <cell r="G3528">
            <v>9</v>
          </cell>
        </row>
        <row r="3529">
          <cell r="A3529" t="str">
            <v>48.03.130</v>
          </cell>
          <cell r="B3529" t="str">
            <v>Reservatório metálico cilíndrico horizontal - capacidade de 5.000 litros</v>
          </cell>
          <cell r="C3529" t="str">
            <v>CJ</v>
          </cell>
          <cell r="D3529">
            <v>10482.84</v>
          </cell>
          <cell r="E3529">
            <v>64.22</v>
          </cell>
          <cell r="F3529">
            <v>10547.06</v>
          </cell>
          <cell r="G3529">
            <v>9</v>
          </cell>
        </row>
        <row r="3530">
          <cell r="A3530" t="str">
            <v>48.03.138</v>
          </cell>
          <cell r="B3530" t="str">
            <v>Reservatório metálico cilíndrico horizontal - capacidade de 10.000 litros</v>
          </cell>
          <cell r="C3530" t="str">
            <v>CJ</v>
          </cell>
          <cell r="D3530">
            <v>19633.330000000002</v>
          </cell>
          <cell r="E3530">
            <v>64.22</v>
          </cell>
          <cell r="F3530">
            <v>19697.55</v>
          </cell>
          <cell r="G3530">
            <v>9</v>
          </cell>
        </row>
        <row r="3531">
          <cell r="A3531" t="str">
            <v>48.04</v>
          </cell>
          <cell r="B3531" t="str">
            <v>Reservatorio em concreto</v>
          </cell>
          <cell r="G3531">
            <v>9</v>
          </cell>
        </row>
        <row r="3532">
          <cell r="A3532" t="str">
            <v>48.04.381</v>
          </cell>
          <cell r="B3532" t="str">
            <v>Reservatório em concreto armado cilíndrico, vertical, bipartido, método construtivo em formas deslizantes, diâmetro interno de 3,50m a 4,00m, altura de 15,00m a 25,00m</v>
          </cell>
          <cell r="C3532" t="str">
            <v>M</v>
          </cell>
          <cell r="D3532">
            <v>17695.740000000002</v>
          </cell>
          <cell r="E3532">
            <v>3424.55</v>
          </cell>
          <cell r="F3532">
            <v>21120.29</v>
          </cell>
          <cell r="G3532">
            <v>9</v>
          </cell>
        </row>
        <row r="3533">
          <cell r="A3533" t="str">
            <v>48.04.391</v>
          </cell>
          <cell r="B3533" t="str">
            <v>Reservatório em concreto armado cilíndrico, vertical, bipartido, método construtivo em formas deslizantes, diâmetro interno de 5,5m a 6,00m, altura de 25,00m a 30,00m</v>
          </cell>
          <cell r="C3533" t="str">
            <v>M</v>
          </cell>
          <cell r="D3533">
            <v>34088.25</v>
          </cell>
          <cell r="E3533">
            <v>7335.43</v>
          </cell>
          <cell r="F3533">
            <v>41423.68</v>
          </cell>
          <cell r="G3533">
            <v>9</v>
          </cell>
        </row>
        <row r="3534">
          <cell r="A3534" t="str">
            <v>48.05</v>
          </cell>
          <cell r="B3534" t="str">
            <v>Torneira de boia</v>
          </cell>
          <cell r="G3534">
            <v>9</v>
          </cell>
        </row>
        <row r="3535">
          <cell r="A3535" t="str">
            <v>48.05.010</v>
          </cell>
          <cell r="B3535" t="str">
            <v>Torneira de boia, DN= 3/4´</v>
          </cell>
          <cell r="C3535" t="str">
            <v>UN</v>
          </cell>
          <cell r="D3535">
            <v>86.67</v>
          </cell>
          <cell r="E3535">
            <v>13.69</v>
          </cell>
          <cell r="F3535">
            <v>100.36</v>
          </cell>
          <cell r="G3535">
            <v>9</v>
          </cell>
        </row>
        <row r="3536">
          <cell r="A3536" t="str">
            <v>48.05.020</v>
          </cell>
          <cell r="B3536" t="str">
            <v>Torneira de boia, DN= 1´</v>
          </cell>
          <cell r="C3536" t="str">
            <v>UN</v>
          </cell>
          <cell r="D3536">
            <v>113.9</v>
          </cell>
          <cell r="E3536">
            <v>18.260000000000002</v>
          </cell>
          <cell r="F3536">
            <v>132.16</v>
          </cell>
          <cell r="G3536">
            <v>5</v>
          </cell>
        </row>
        <row r="3537">
          <cell r="A3537" t="str">
            <v>48.05.030</v>
          </cell>
          <cell r="B3537" t="str">
            <v>Torneira de boia, DN= 1 1/4´</v>
          </cell>
          <cell r="C3537" t="str">
            <v>UN</v>
          </cell>
          <cell r="D3537">
            <v>227.04</v>
          </cell>
          <cell r="E3537">
            <v>20.55</v>
          </cell>
          <cell r="F3537">
            <v>247.59</v>
          </cell>
          <cell r="G3537">
            <v>9</v>
          </cell>
        </row>
        <row r="3538">
          <cell r="A3538" t="str">
            <v>48.05.040</v>
          </cell>
          <cell r="B3538" t="str">
            <v>Torneira de boia, DN= 1 1/2´</v>
          </cell>
          <cell r="C3538" t="str">
            <v>UN</v>
          </cell>
          <cell r="D3538">
            <v>235.62</v>
          </cell>
          <cell r="E3538">
            <v>20.55</v>
          </cell>
          <cell r="F3538">
            <v>256.17</v>
          </cell>
          <cell r="G3538">
            <v>9</v>
          </cell>
        </row>
        <row r="3539">
          <cell r="A3539" t="str">
            <v>48.05.050</v>
          </cell>
          <cell r="B3539" t="str">
            <v>Torneira de boia, DN= 2´</v>
          </cell>
          <cell r="C3539" t="str">
            <v>UN</v>
          </cell>
          <cell r="D3539">
            <v>293.08999999999997</v>
          </cell>
          <cell r="E3539">
            <v>27.39</v>
          </cell>
          <cell r="F3539">
            <v>320.48</v>
          </cell>
          <cell r="G3539">
            <v>9</v>
          </cell>
        </row>
        <row r="3540">
          <cell r="A3540" t="str">
            <v>48.05.052</v>
          </cell>
          <cell r="B3540" t="str">
            <v>Torneira de boia, DN= 2 1/2´</v>
          </cell>
          <cell r="C3540" t="str">
            <v>UN</v>
          </cell>
          <cell r="D3540">
            <v>1294.8</v>
          </cell>
          <cell r="E3540">
            <v>20.55</v>
          </cell>
          <cell r="F3540">
            <v>1315.35</v>
          </cell>
          <cell r="G3540">
            <v>5</v>
          </cell>
        </row>
        <row r="3541">
          <cell r="A3541" t="str">
            <v>48.05.070</v>
          </cell>
          <cell r="B3541" t="str">
            <v>Torneira de boia, tipo registro automático de entrada, DN= 3´</v>
          </cell>
          <cell r="C3541" t="str">
            <v>UN</v>
          </cell>
          <cell r="D3541">
            <v>1994.39</v>
          </cell>
          <cell r="E3541">
            <v>91.3</v>
          </cell>
          <cell r="F3541">
            <v>2085.69</v>
          </cell>
          <cell r="G3541">
            <v>9</v>
          </cell>
        </row>
        <row r="3542">
          <cell r="A3542" t="str">
            <v>48.20</v>
          </cell>
          <cell r="B3542" t="str">
            <v>Reparos, conservacoes e complementos - GRUPO 48</v>
          </cell>
          <cell r="G3542">
            <v>9</v>
          </cell>
        </row>
        <row r="3543">
          <cell r="A3543" t="str">
            <v>48.20.020</v>
          </cell>
          <cell r="B3543" t="str">
            <v>Limpeza de caixa d´água até 1.000 litros</v>
          </cell>
          <cell r="C3543" t="str">
            <v>UN</v>
          </cell>
          <cell r="E3543">
            <v>55.71</v>
          </cell>
          <cell r="F3543">
            <v>55.71</v>
          </cell>
          <cell r="G3543">
            <v>5</v>
          </cell>
        </row>
        <row r="3544">
          <cell r="A3544" t="str">
            <v>48.20.040</v>
          </cell>
          <cell r="B3544" t="str">
            <v>Limpeza de caixa d´água de 1.001 até 10.000 litros</v>
          </cell>
          <cell r="C3544" t="str">
            <v>UN</v>
          </cell>
          <cell r="E3544">
            <v>148.56</v>
          </cell>
          <cell r="F3544">
            <v>148.56</v>
          </cell>
          <cell r="G3544">
            <v>9</v>
          </cell>
        </row>
        <row r="3545">
          <cell r="A3545" t="str">
            <v>48.20.060</v>
          </cell>
          <cell r="B3545" t="str">
            <v>Limpeza de caixa d´água acima de 10.000 litros</v>
          </cell>
          <cell r="C3545" t="str">
            <v>UN</v>
          </cell>
          <cell r="E3545">
            <v>334.26</v>
          </cell>
          <cell r="F3545">
            <v>334.26</v>
          </cell>
          <cell r="G3545">
            <v>9</v>
          </cell>
        </row>
        <row r="3546">
          <cell r="A3546" t="str">
            <v>49</v>
          </cell>
          <cell r="B3546" t="str">
            <v>CAIXA, RALO, GRELHA E ACESSORIO HIDRAULICO</v>
          </cell>
          <cell r="G3546">
            <v>9</v>
          </cell>
        </row>
        <row r="3547">
          <cell r="A3547" t="str">
            <v>49.01</v>
          </cell>
          <cell r="B3547" t="str">
            <v>Caixas sifonadas de PVC rigido</v>
          </cell>
          <cell r="G3547">
            <v>9</v>
          </cell>
        </row>
        <row r="3548">
          <cell r="A3548" t="str">
            <v>49.01.016</v>
          </cell>
          <cell r="B3548" t="str">
            <v>Caixa sifonada de PVC rígido de 100 x 100 x 50 mm, com grelha</v>
          </cell>
          <cell r="C3548" t="str">
            <v>UN</v>
          </cell>
          <cell r="D3548">
            <v>34.54</v>
          </cell>
          <cell r="E3548">
            <v>45.65</v>
          </cell>
          <cell r="F3548">
            <v>80.19</v>
          </cell>
          <cell r="G3548">
            <v>9</v>
          </cell>
        </row>
        <row r="3549">
          <cell r="A3549" t="str">
            <v>49.01.020</v>
          </cell>
          <cell r="B3549" t="str">
            <v>Caixa sifonada de PVC rígido de 100 x 150 x 50 mm, com grelha</v>
          </cell>
          <cell r="C3549" t="str">
            <v>UN</v>
          </cell>
          <cell r="D3549">
            <v>46.2</v>
          </cell>
          <cell r="E3549">
            <v>45.65</v>
          </cell>
          <cell r="F3549">
            <v>91.85</v>
          </cell>
          <cell r="G3549">
            <v>9</v>
          </cell>
        </row>
        <row r="3550">
          <cell r="A3550" t="str">
            <v>49.01.030</v>
          </cell>
          <cell r="B3550" t="str">
            <v>Caixa sifonada de PVC rígido de 150 x 150 x 50 mm, com grelha</v>
          </cell>
          <cell r="C3550" t="str">
            <v>UN</v>
          </cell>
          <cell r="D3550">
            <v>61.28</v>
          </cell>
          <cell r="E3550">
            <v>45.65</v>
          </cell>
          <cell r="F3550">
            <v>106.93</v>
          </cell>
          <cell r="G3550">
            <v>9</v>
          </cell>
        </row>
        <row r="3551">
          <cell r="A3551" t="str">
            <v>49.01.040</v>
          </cell>
          <cell r="B3551" t="str">
            <v>Caixa sifonada de PVC rígido de 150 x 185 x 75 mm, com grelha</v>
          </cell>
          <cell r="C3551" t="str">
            <v>UN</v>
          </cell>
          <cell r="D3551">
            <v>70.680000000000007</v>
          </cell>
          <cell r="E3551">
            <v>45.65</v>
          </cell>
          <cell r="F3551">
            <v>116.33</v>
          </cell>
          <cell r="G3551">
            <v>5</v>
          </cell>
        </row>
        <row r="3552">
          <cell r="A3552" t="str">
            <v>49.01.050</v>
          </cell>
          <cell r="B3552" t="str">
            <v>Caixa sifonada de PVC rígido de 250 x 172 x 50 mm, com tampa cega</v>
          </cell>
          <cell r="C3552" t="str">
            <v>UN</v>
          </cell>
          <cell r="D3552">
            <v>74.72</v>
          </cell>
          <cell r="E3552">
            <v>45.65</v>
          </cell>
          <cell r="F3552">
            <v>120.37</v>
          </cell>
          <cell r="G3552">
            <v>9</v>
          </cell>
        </row>
        <row r="3553">
          <cell r="A3553" t="str">
            <v>49.01.070</v>
          </cell>
          <cell r="B3553" t="str">
            <v>Caixa sifonada de PVC rígido de 250 x 230 x 75 mm, com tampa cega</v>
          </cell>
          <cell r="C3553" t="str">
            <v>UN</v>
          </cell>
          <cell r="D3553">
            <v>97.75</v>
          </cell>
          <cell r="E3553">
            <v>45.65</v>
          </cell>
          <cell r="F3553">
            <v>143.4</v>
          </cell>
          <cell r="G3553">
            <v>9</v>
          </cell>
        </row>
        <row r="3554">
          <cell r="A3554" t="str">
            <v>49.03</v>
          </cell>
          <cell r="B3554" t="str">
            <v>Caixa de gordura</v>
          </cell>
          <cell r="G3554">
            <v>9</v>
          </cell>
        </row>
        <row r="3555">
          <cell r="A3555" t="str">
            <v>49.03.020</v>
          </cell>
          <cell r="B3555" t="str">
            <v>Caixa de gordura em alvenaria, 600 x 600 x 600 mm</v>
          </cell>
          <cell r="C3555" t="str">
            <v>UN</v>
          </cell>
          <cell r="D3555">
            <v>108.47</v>
          </cell>
          <cell r="E3555">
            <v>206.55</v>
          </cell>
          <cell r="F3555">
            <v>315.02</v>
          </cell>
          <cell r="G3555">
            <v>2</v>
          </cell>
        </row>
        <row r="3556">
          <cell r="A3556" t="str">
            <v>49.03.022</v>
          </cell>
          <cell r="B3556" t="str">
            <v>Caixa de gordura premoldada com tampa - capacidade 18 litros</v>
          </cell>
          <cell r="C3556" t="str">
            <v>UN</v>
          </cell>
          <cell r="D3556">
            <v>80.75</v>
          </cell>
          <cell r="E3556">
            <v>50.17</v>
          </cell>
          <cell r="F3556">
            <v>130.91999999999999</v>
          </cell>
          <cell r="G3556">
            <v>5</v>
          </cell>
        </row>
        <row r="3557">
          <cell r="A3557" t="str">
            <v>49.03.036</v>
          </cell>
          <cell r="B3557" t="str">
            <v>Caixa de gordura em PVC com tampa reforçada - capacidade 19 litros</v>
          </cell>
          <cell r="C3557" t="str">
            <v>UN</v>
          </cell>
          <cell r="D3557">
            <v>359.65</v>
          </cell>
          <cell r="E3557">
            <v>45.65</v>
          </cell>
          <cell r="F3557">
            <v>405.3</v>
          </cell>
          <cell r="G3557">
            <v>9</v>
          </cell>
        </row>
        <row r="3558">
          <cell r="A3558" t="str">
            <v>49.04</v>
          </cell>
          <cell r="B3558" t="str">
            <v>Ralo em PVC rigido</v>
          </cell>
          <cell r="G3558">
            <v>9</v>
          </cell>
        </row>
        <row r="3559">
          <cell r="A3559" t="str">
            <v>49.04.010</v>
          </cell>
          <cell r="B3559" t="str">
            <v>Ralo seco em PVC rígido de 100 x 40 mm, com grelha</v>
          </cell>
          <cell r="C3559" t="str">
            <v>UN</v>
          </cell>
          <cell r="D3559">
            <v>32.659999999999997</v>
          </cell>
          <cell r="E3559">
            <v>45.65</v>
          </cell>
          <cell r="F3559">
            <v>78.31</v>
          </cell>
          <cell r="G3559">
            <v>9</v>
          </cell>
        </row>
        <row r="3560">
          <cell r="A3560" t="str">
            <v>49.05</v>
          </cell>
          <cell r="B3560" t="str">
            <v>Ralo em ferro fundido</v>
          </cell>
          <cell r="G3560">
            <v>9</v>
          </cell>
        </row>
        <row r="3561">
          <cell r="A3561" t="str">
            <v>49.05.020</v>
          </cell>
          <cell r="B3561" t="str">
            <v>Ralo seco em ferro fundido, 100 x 165 x 50 mm, com grelha metálica saída vertical</v>
          </cell>
          <cell r="C3561" t="str">
            <v>UN</v>
          </cell>
          <cell r="D3561">
            <v>134.19999999999999</v>
          </cell>
          <cell r="E3561">
            <v>54.78</v>
          </cell>
          <cell r="F3561">
            <v>188.98</v>
          </cell>
          <cell r="G3561">
            <v>9</v>
          </cell>
        </row>
        <row r="3562">
          <cell r="A3562" t="str">
            <v>49.05.040</v>
          </cell>
          <cell r="B3562" t="str">
            <v>Ralo sifonado em ferro fundido de 150 x 240 x 75 mm, com grelha</v>
          </cell>
          <cell r="C3562" t="str">
            <v>UN</v>
          </cell>
          <cell r="D3562">
            <v>544.86</v>
          </cell>
          <cell r="E3562">
            <v>68.48</v>
          </cell>
          <cell r="F3562">
            <v>613.34</v>
          </cell>
          <cell r="G3562">
            <v>9</v>
          </cell>
        </row>
        <row r="3563">
          <cell r="A3563" t="str">
            <v>49.06</v>
          </cell>
          <cell r="B3563" t="str">
            <v>Grelhas e tampas</v>
          </cell>
          <cell r="G3563">
            <v>5</v>
          </cell>
        </row>
        <row r="3564">
          <cell r="A3564" t="str">
            <v>49.06.010</v>
          </cell>
          <cell r="B3564" t="str">
            <v>Grelha hemisférica em ferro fundido de 4´</v>
          </cell>
          <cell r="C3564" t="str">
            <v>UN</v>
          </cell>
          <cell r="D3564">
            <v>13.73</v>
          </cell>
          <cell r="E3564">
            <v>2.73</v>
          </cell>
          <cell r="F3564">
            <v>16.46</v>
          </cell>
          <cell r="G3564">
            <v>9</v>
          </cell>
        </row>
        <row r="3565">
          <cell r="A3565" t="str">
            <v>49.06.020</v>
          </cell>
          <cell r="B3565" t="str">
            <v>Grelha em ferro fundido para caixas e canaletas</v>
          </cell>
          <cell r="C3565" t="str">
            <v>M2</v>
          </cell>
          <cell r="D3565">
            <v>1007.23</v>
          </cell>
          <cell r="E3565">
            <v>29.88</v>
          </cell>
          <cell r="F3565">
            <v>1037.1099999999999</v>
          </cell>
          <cell r="G3565">
            <v>9</v>
          </cell>
        </row>
        <row r="3566">
          <cell r="A3566" t="str">
            <v>49.06.030</v>
          </cell>
          <cell r="B3566" t="str">
            <v>Grelha hemisférica em ferro fundido de 3´</v>
          </cell>
          <cell r="C3566" t="str">
            <v>UN</v>
          </cell>
          <cell r="D3566">
            <v>9.51</v>
          </cell>
          <cell r="E3566">
            <v>2.73</v>
          </cell>
          <cell r="F3566">
            <v>12.24</v>
          </cell>
          <cell r="G3566">
            <v>9</v>
          </cell>
        </row>
        <row r="3567">
          <cell r="A3567" t="str">
            <v>49.06.072</v>
          </cell>
          <cell r="B3567" t="str">
            <v>Grelha articulada em ferro fundido tipo boca de leão</v>
          </cell>
          <cell r="C3567" t="str">
            <v>UN</v>
          </cell>
          <cell r="D3567">
            <v>282.02</v>
          </cell>
          <cell r="E3567">
            <v>23.9</v>
          </cell>
          <cell r="F3567">
            <v>305.92</v>
          </cell>
          <cell r="G3567">
            <v>5</v>
          </cell>
        </row>
        <row r="3568">
          <cell r="A3568" t="str">
            <v>49.06.080</v>
          </cell>
          <cell r="B3568" t="str">
            <v>Grelha hemisférica em ferro fundido de 6´</v>
          </cell>
          <cell r="C3568" t="str">
            <v>UN</v>
          </cell>
          <cell r="D3568">
            <v>29.66</v>
          </cell>
          <cell r="E3568">
            <v>2.73</v>
          </cell>
          <cell r="F3568">
            <v>32.39</v>
          </cell>
          <cell r="G3568">
            <v>9</v>
          </cell>
        </row>
        <row r="3569">
          <cell r="A3569" t="str">
            <v>49.06.110</v>
          </cell>
          <cell r="B3569" t="str">
            <v>Grelha hemisférica em ferro fundido de 2´</v>
          </cell>
          <cell r="C3569" t="str">
            <v>UN</v>
          </cell>
          <cell r="D3569">
            <v>6.54</v>
          </cell>
          <cell r="E3569">
            <v>2.73</v>
          </cell>
          <cell r="F3569">
            <v>9.27</v>
          </cell>
          <cell r="G3569">
            <v>5</v>
          </cell>
        </row>
        <row r="3570">
          <cell r="A3570" t="str">
            <v>49.06.160</v>
          </cell>
          <cell r="B3570" t="str">
            <v>Grelha quadriculada em ferro fundido para caixas e canaletas</v>
          </cell>
          <cell r="C3570" t="str">
            <v>M2</v>
          </cell>
          <cell r="D3570">
            <v>1091.7</v>
          </cell>
          <cell r="E3570">
            <v>29.88</v>
          </cell>
          <cell r="F3570">
            <v>1121.58</v>
          </cell>
          <cell r="G3570">
            <v>9</v>
          </cell>
        </row>
        <row r="3571">
          <cell r="A3571" t="str">
            <v>49.06.170</v>
          </cell>
          <cell r="B3571" t="str">
            <v>Grelha em alumínio fundido para caixas e canaletas - linha comercial</v>
          </cell>
          <cell r="C3571" t="str">
            <v>M2</v>
          </cell>
          <cell r="D3571">
            <v>1304.47</v>
          </cell>
          <cell r="E3571">
            <v>29.88</v>
          </cell>
          <cell r="F3571">
            <v>1334.35</v>
          </cell>
          <cell r="G3571">
            <v>9</v>
          </cell>
        </row>
        <row r="3572">
          <cell r="A3572" t="str">
            <v>49.06.190</v>
          </cell>
          <cell r="B3572" t="str">
            <v>Grelha pré-moldada em concreto, com furos redondos, 79,5 x 24,5 x 8 cm</v>
          </cell>
          <cell r="C3572" t="str">
            <v>UN</v>
          </cell>
          <cell r="D3572">
            <v>84.08</v>
          </cell>
          <cell r="E3572">
            <v>14.94</v>
          </cell>
          <cell r="F3572">
            <v>99.02</v>
          </cell>
          <cell r="G3572">
            <v>5</v>
          </cell>
        </row>
        <row r="3573">
          <cell r="A3573" t="str">
            <v>49.06.194</v>
          </cell>
          <cell r="B3573" t="str">
            <v>Grelha em aço inoxidável com fecho rotativo, DN= 100mm</v>
          </cell>
          <cell r="C3573" t="str">
            <v>UN</v>
          </cell>
          <cell r="D3573">
            <v>9.8800000000000008</v>
          </cell>
          <cell r="E3573">
            <v>2.73</v>
          </cell>
          <cell r="F3573">
            <v>12.61</v>
          </cell>
          <cell r="G3573">
            <v>9</v>
          </cell>
        </row>
        <row r="3574">
          <cell r="A3574" t="str">
            <v>49.06.196</v>
          </cell>
          <cell r="B3574" t="str">
            <v>Grelha em aço inoxidável com fecho rotativo, DN= 150mm</v>
          </cell>
          <cell r="C3574" t="str">
            <v>UN</v>
          </cell>
          <cell r="D3574">
            <v>22.17</v>
          </cell>
          <cell r="E3574">
            <v>2.73</v>
          </cell>
          <cell r="F3574">
            <v>24.9</v>
          </cell>
          <cell r="G3574">
            <v>9</v>
          </cell>
        </row>
        <row r="3575">
          <cell r="A3575" t="str">
            <v>49.06.200</v>
          </cell>
          <cell r="B3575" t="str">
            <v>Captador pluvial em aço inoxidável e grelha em alumínio, com mecanismo anti-vórtice, DN= 50 mm</v>
          </cell>
          <cell r="C3575" t="str">
            <v>UN</v>
          </cell>
          <cell r="D3575">
            <v>3283.56</v>
          </cell>
          <cell r="E3575">
            <v>54.78</v>
          </cell>
          <cell r="F3575">
            <v>3338.34</v>
          </cell>
          <cell r="G3575">
            <v>9</v>
          </cell>
        </row>
        <row r="3576">
          <cell r="A3576" t="str">
            <v>49.06.210</v>
          </cell>
          <cell r="B3576" t="str">
            <v>Captador pluvial em aço inoxidável e grelha em alumínio, com mecanismo anti-vórtice, DN= 75 mm</v>
          </cell>
          <cell r="C3576" t="str">
            <v>UN</v>
          </cell>
          <cell r="D3576">
            <v>3991.73</v>
          </cell>
          <cell r="E3576">
            <v>54.78</v>
          </cell>
          <cell r="F3576">
            <v>4046.51</v>
          </cell>
          <cell r="G3576">
            <v>9</v>
          </cell>
        </row>
        <row r="3577">
          <cell r="A3577" t="str">
            <v>49.06.400</v>
          </cell>
          <cell r="B3577" t="str">
            <v>Tampão em ferro fundido, diâmetro de 600 mm, classe B 125 (ruptura &gt; 125 kN)</v>
          </cell>
          <cell r="C3577" t="str">
            <v>UN</v>
          </cell>
          <cell r="D3577">
            <v>370.12</v>
          </cell>
          <cell r="E3577">
            <v>61.78</v>
          </cell>
          <cell r="F3577">
            <v>431.9</v>
          </cell>
          <cell r="G3577">
            <v>9</v>
          </cell>
        </row>
        <row r="3578">
          <cell r="A3578" t="str">
            <v>49.06.410</v>
          </cell>
          <cell r="B3578" t="str">
            <v>Tampão em ferro fundido, diâmetro de 600 mm, classe C 300 (ruptura &gt; 300 kN)</v>
          </cell>
          <cell r="C3578" t="str">
            <v>UN</v>
          </cell>
          <cell r="D3578">
            <v>409.41</v>
          </cell>
          <cell r="E3578">
            <v>61.78</v>
          </cell>
          <cell r="F3578">
            <v>471.19</v>
          </cell>
          <cell r="G3578">
            <v>9</v>
          </cell>
        </row>
        <row r="3579">
          <cell r="A3579" t="str">
            <v>49.06.420</v>
          </cell>
          <cell r="B3579" t="str">
            <v>Tampão em ferro fundido, diâmetro de 600 mm, classe D 400 (ruptura&gt; 400 kN)</v>
          </cell>
          <cell r="C3579" t="str">
            <v>UN</v>
          </cell>
          <cell r="D3579">
            <v>502.12</v>
          </cell>
          <cell r="E3579">
            <v>61.78</v>
          </cell>
          <cell r="F3579">
            <v>563.9</v>
          </cell>
          <cell r="G3579">
            <v>9</v>
          </cell>
        </row>
        <row r="3580">
          <cell r="A3580" t="str">
            <v>49.06.430</v>
          </cell>
          <cell r="B3580" t="str">
            <v>Tampão em ferro fundido de 300 x 300 mm, classe B 125 (ruptura &gt; 125 kN)</v>
          </cell>
          <cell r="C3580" t="str">
            <v>UN</v>
          </cell>
          <cell r="D3580">
            <v>163.96</v>
          </cell>
          <cell r="E3580">
            <v>61.78</v>
          </cell>
          <cell r="F3580">
            <v>225.74</v>
          </cell>
          <cell r="G3580">
            <v>9</v>
          </cell>
        </row>
        <row r="3581">
          <cell r="A3581" t="str">
            <v>49.06.440</v>
          </cell>
          <cell r="B3581" t="str">
            <v>Tampão em ferro fundido de 400 x 400 mm, classe B 125 (ruptura &gt; 125 kN)</v>
          </cell>
          <cell r="C3581" t="str">
            <v>UN</v>
          </cell>
          <cell r="D3581">
            <v>172.03</v>
          </cell>
          <cell r="E3581">
            <v>61.78</v>
          </cell>
          <cell r="F3581">
            <v>233.81</v>
          </cell>
          <cell r="G3581">
            <v>9</v>
          </cell>
        </row>
        <row r="3582">
          <cell r="A3582" t="str">
            <v>49.06.450</v>
          </cell>
          <cell r="B3582" t="str">
            <v>Tampão em ferro fundido de 500 x 500 mm, classe B 125 (ruptura &gt; 125 kN)</v>
          </cell>
          <cell r="C3582" t="str">
            <v>UN</v>
          </cell>
          <cell r="D3582">
            <v>298.8</v>
          </cell>
          <cell r="E3582">
            <v>61.78</v>
          </cell>
          <cell r="F3582">
            <v>360.58</v>
          </cell>
          <cell r="G3582">
            <v>9</v>
          </cell>
        </row>
        <row r="3583">
          <cell r="A3583" t="str">
            <v>49.06.460</v>
          </cell>
          <cell r="B3583" t="str">
            <v>Tampão em ferro fundido de 600 x 600 mm, classe B 125 (ruptura &gt; 125 kN)</v>
          </cell>
          <cell r="C3583" t="str">
            <v>UN</v>
          </cell>
          <cell r="D3583">
            <v>331.2</v>
          </cell>
          <cell r="E3583">
            <v>61.78</v>
          </cell>
          <cell r="F3583">
            <v>392.98</v>
          </cell>
          <cell r="G3583">
            <v>9</v>
          </cell>
        </row>
        <row r="3584">
          <cell r="A3584" t="str">
            <v>49.06.480</v>
          </cell>
          <cell r="B3584" t="str">
            <v>Tampão em ferro fundido com tampa articulada, de 400 x 600 mm, classe 15 (ruptura &gt; 1500 kg)</v>
          </cell>
          <cell r="C3584" t="str">
            <v>UN</v>
          </cell>
          <cell r="D3584">
            <v>329.64</v>
          </cell>
          <cell r="E3584">
            <v>61.78</v>
          </cell>
          <cell r="F3584">
            <v>391.42</v>
          </cell>
          <cell r="G3584">
            <v>9</v>
          </cell>
        </row>
        <row r="3585">
          <cell r="A3585" t="str">
            <v>49.06.486</v>
          </cell>
          <cell r="B3585" t="str">
            <v>Tampão em ferro fundido com tampa articulada, de 900 mm, classe D 400 (ruptura &gt; 400kN</v>
          </cell>
          <cell r="C3585" t="str">
            <v>UN</v>
          </cell>
          <cell r="D3585">
            <v>1477.71</v>
          </cell>
          <cell r="E3585">
            <v>61.78</v>
          </cell>
          <cell r="F3585">
            <v>1539.49</v>
          </cell>
          <cell r="G3585">
            <v>9</v>
          </cell>
        </row>
        <row r="3586">
          <cell r="A3586" t="str">
            <v>49.06.550</v>
          </cell>
          <cell r="B3586" t="str">
            <v>Grelha com calha e cesto coletor para piso em aço inoxidável, largura de 15 cm</v>
          </cell>
          <cell r="C3586" t="str">
            <v>M</v>
          </cell>
          <cell r="D3586">
            <v>931.17</v>
          </cell>
          <cell r="E3586">
            <v>19.36</v>
          </cell>
          <cell r="F3586">
            <v>950.53</v>
          </cell>
          <cell r="G3586">
            <v>9</v>
          </cell>
        </row>
        <row r="3587">
          <cell r="A3587" t="str">
            <v>49.06.560</v>
          </cell>
          <cell r="B3587" t="str">
            <v>Grelha com calha e cesto coletor para piso em aço inoxidável, largura de 20 cm</v>
          </cell>
          <cell r="C3587" t="str">
            <v>M</v>
          </cell>
          <cell r="D3587">
            <v>1137.94</v>
          </cell>
          <cell r="E3587">
            <v>25.53</v>
          </cell>
          <cell r="F3587">
            <v>1163.47</v>
          </cell>
          <cell r="G3587">
            <v>9</v>
          </cell>
        </row>
        <row r="3588">
          <cell r="A3588" t="str">
            <v>49.08</v>
          </cell>
          <cell r="B3588" t="str">
            <v>Caixa de passagem e inspecao</v>
          </cell>
          <cell r="G3588">
            <v>9</v>
          </cell>
        </row>
        <row r="3589">
          <cell r="A3589" t="str">
            <v>49.08.250</v>
          </cell>
          <cell r="B3589" t="str">
            <v>Caixa de areia em PVC, diâmetro nominal de 100 mm</v>
          </cell>
          <cell r="C3589" t="str">
            <v>UN</v>
          </cell>
          <cell r="D3589">
            <v>399.03</v>
          </cell>
          <cell r="E3589">
            <v>45.65</v>
          </cell>
          <cell r="F3589">
            <v>444.68</v>
          </cell>
          <cell r="G3589">
            <v>9</v>
          </cell>
        </row>
        <row r="3590">
          <cell r="A3590" t="str">
            <v>49.11</v>
          </cell>
          <cell r="B3590" t="str">
            <v>Canaletas e afins</v>
          </cell>
          <cell r="G3590">
            <v>9</v>
          </cell>
        </row>
        <row r="3591">
          <cell r="A3591" t="str">
            <v>49.11.130</v>
          </cell>
          <cell r="B3591" t="str">
            <v>Canaleta com grelha em alumínio, largura de 80 mm</v>
          </cell>
          <cell r="C3591" t="str">
            <v>M</v>
          </cell>
          <cell r="D3591">
            <v>427.88</v>
          </cell>
          <cell r="E3591">
            <v>10.29</v>
          </cell>
          <cell r="F3591">
            <v>438.17</v>
          </cell>
          <cell r="G3591">
            <v>9</v>
          </cell>
        </row>
        <row r="3592">
          <cell r="A3592" t="str">
            <v>49.11.140</v>
          </cell>
          <cell r="B3592" t="str">
            <v>Canaleta com grelha em alumínio, saída central / vertical, largura de 46 mm</v>
          </cell>
          <cell r="C3592" t="str">
            <v>M</v>
          </cell>
          <cell r="D3592">
            <v>272.39</v>
          </cell>
          <cell r="E3592">
            <v>10.29</v>
          </cell>
          <cell r="F3592">
            <v>282.68</v>
          </cell>
          <cell r="G3592">
            <v>9</v>
          </cell>
        </row>
        <row r="3593">
          <cell r="A3593" t="str">
            <v>49.11.141</v>
          </cell>
          <cell r="B3593" t="str">
            <v>Canaleta com grelha abre-fecha, em alumínio, saída central ou vertical, largura 46mm</v>
          </cell>
          <cell r="C3593" t="str">
            <v>M</v>
          </cell>
          <cell r="D3593">
            <v>348.82</v>
          </cell>
          <cell r="E3593">
            <v>10.29</v>
          </cell>
          <cell r="F3593">
            <v>359.11</v>
          </cell>
          <cell r="G3593">
            <v>9</v>
          </cell>
        </row>
        <row r="3594">
          <cell r="A3594" t="str">
            <v>49.12</v>
          </cell>
          <cell r="B3594" t="str">
            <v>Poco de visita, boca de lobo, caixa de passagem e afins</v>
          </cell>
          <cell r="G3594">
            <v>9</v>
          </cell>
        </row>
        <row r="3595">
          <cell r="A3595" t="str">
            <v>49.12.010</v>
          </cell>
          <cell r="B3595" t="str">
            <v>Boca de lobo simples tipo PMSP com tampa de concreto</v>
          </cell>
          <cell r="C3595" t="str">
            <v>UN</v>
          </cell>
          <cell r="D3595">
            <v>1862.89</v>
          </cell>
          <cell r="E3595">
            <v>1474.4</v>
          </cell>
          <cell r="F3595">
            <v>3337.29</v>
          </cell>
          <cell r="G3595">
            <v>5</v>
          </cell>
        </row>
        <row r="3596">
          <cell r="A3596" t="str">
            <v>49.12.030</v>
          </cell>
          <cell r="B3596" t="str">
            <v>Boca de lobo dupla tipo PMSP com tampa de concreto</v>
          </cell>
          <cell r="C3596" t="str">
            <v>UN</v>
          </cell>
          <cell r="D3596">
            <v>3158.4</v>
          </cell>
          <cell r="E3596">
            <v>2291.5500000000002</v>
          </cell>
          <cell r="F3596">
            <v>5449.95</v>
          </cell>
          <cell r="G3596">
            <v>9</v>
          </cell>
        </row>
        <row r="3597">
          <cell r="A3597" t="str">
            <v>49.12.050</v>
          </cell>
          <cell r="B3597" t="str">
            <v>Boca de lobo tripla tipo PMSP com tampa de concreto</v>
          </cell>
          <cell r="C3597" t="str">
            <v>UN</v>
          </cell>
          <cell r="D3597">
            <v>4399.7700000000004</v>
          </cell>
          <cell r="E3597">
            <v>3102.8</v>
          </cell>
          <cell r="F3597">
            <v>7502.57</v>
          </cell>
          <cell r="G3597">
            <v>5</v>
          </cell>
        </row>
        <row r="3598">
          <cell r="A3598" t="str">
            <v>49.12.058</v>
          </cell>
          <cell r="B3598" t="str">
            <v>Boca de leão simples tipo PMSP com grelha</v>
          </cell>
          <cell r="C3598" t="str">
            <v>UN</v>
          </cell>
          <cell r="D3598">
            <v>1173.51</v>
          </cell>
          <cell r="E3598">
            <v>1455.07</v>
          </cell>
          <cell r="F3598">
            <v>2628.58</v>
          </cell>
          <cell r="G3598">
            <v>9</v>
          </cell>
        </row>
        <row r="3599">
          <cell r="A3599" t="str">
            <v>49.12.110</v>
          </cell>
          <cell r="B3599" t="str">
            <v>Poço de visita de 1,60 x 1,60 x 1,60 m - tipo PMSP</v>
          </cell>
          <cell r="C3599" t="str">
            <v>UN</v>
          </cell>
          <cell r="D3599">
            <v>3778.67</v>
          </cell>
          <cell r="E3599">
            <v>2495.11</v>
          </cell>
          <cell r="F3599">
            <v>6273.78</v>
          </cell>
          <cell r="G3599">
            <v>9</v>
          </cell>
        </row>
        <row r="3600">
          <cell r="A3600" t="str">
            <v>49.12.120</v>
          </cell>
          <cell r="B3600" t="str">
            <v>Chaminé para poço de visita tipo PMSP em alvenaria, diâmetro interno 70 cm - pescoço</v>
          </cell>
          <cell r="C3600" t="str">
            <v>M</v>
          </cell>
          <cell r="D3600">
            <v>293.76</v>
          </cell>
          <cell r="E3600">
            <v>362.48</v>
          </cell>
          <cell r="F3600">
            <v>656.24</v>
          </cell>
          <cell r="G3600">
            <v>9</v>
          </cell>
        </row>
        <row r="3601">
          <cell r="A3601" t="str">
            <v>49.12.140</v>
          </cell>
          <cell r="B3601" t="str">
            <v>Poço de visita em alvenaria tipo PMSP - balão</v>
          </cell>
          <cell r="C3601" t="str">
            <v>UN</v>
          </cell>
          <cell r="D3601">
            <v>2309.59</v>
          </cell>
          <cell r="E3601">
            <v>2310.62</v>
          </cell>
          <cell r="F3601">
            <v>4620.21</v>
          </cell>
          <cell r="G3601">
            <v>5</v>
          </cell>
        </row>
        <row r="3602">
          <cell r="A3602" t="str">
            <v>49.13</v>
          </cell>
          <cell r="B3602" t="str">
            <v>Filtro anaerobio</v>
          </cell>
          <cell r="G3602">
            <v>9</v>
          </cell>
        </row>
        <row r="3603">
          <cell r="A3603" t="str">
            <v>49.13.010</v>
          </cell>
          <cell r="B3603" t="str">
            <v>Filtro biológico anaeróbio com anéis pré-moldados de concreto diâmetro de 1,40 m - h= 2,00 m</v>
          </cell>
          <cell r="C3603" t="str">
            <v>UN</v>
          </cell>
          <cell r="D3603">
            <v>3892.78</v>
          </cell>
          <cell r="E3603">
            <v>2900.54</v>
          </cell>
          <cell r="F3603">
            <v>6793.32</v>
          </cell>
          <cell r="G3603">
            <v>9</v>
          </cell>
        </row>
        <row r="3604">
          <cell r="A3604" t="str">
            <v>49.13.020</v>
          </cell>
          <cell r="B3604" t="str">
            <v>Filtro biológico anaeróbio com anéis pré-moldados de concreto diâmetro de 2,00 m - h= 2,00 m</v>
          </cell>
          <cell r="C3604" t="str">
            <v>UN</v>
          </cell>
          <cell r="D3604">
            <v>6316.82</v>
          </cell>
          <cell r="E3604">
            <v>4714.47</v>
          </cell>
          <cell r="F3604">
            <v>11031.29</v>
          </cell>
          <cell r="G3604">
            <v>9</v>
          </cell>
        </row>
        <row r="3605">
          <cell r="A3605" t="str">
            <v>49.13.030</v>
          </cell>
          <cell r="B3605" t="str">
            <v>Filtro biológico anaeróbio com anéis pré-moldados de concreto diâmetro de 2,40 m - h= 2,00 m</v>
          </cell>
          <cell r="C3605" t="str">
            <v>UN</v>
          </cell>
          <cell r="D3605">
            <v>9005.58</v>
          </cell>
          <cell r="E3605">
            <v>6225.95</v>
          </cell>
          <cell r="F3605">
            <v>15231.53</v>
          </cell>
          <cell r="G3605">
            <v>9</v>
          </cell>
        </row>
        <row r="3606">
          <cell r="A3606" t="str">
            <v>49.13.040</v>
          </cell>
          <cell r="B3606" t="str">
            <v>Filtro biológico anaeróbio com anéis pré-moldados de concreto diâmetro de 2,84 m - h= 2,50 m</v>
          </cell>
          <cell r="C3606" t="str">
            <v>UN</v>
          </cell>
          <cell r="D3606">
            <v>13808.22</v>
          </cell>
          <cell r="E3606">
            <v>7760.39</v>
          </cell>
          <cell r="F3606">
            <v>21568.61</v>
          </cell>
          <cell r="G3606">
            <v>9</v>
          </cell>
        </row>
        <row r="3607">
          <cell r="A3607" t="str">
            <v>49.14</v>
          </cell>
          <cell r="B3607" t="str">
            <v>Fossa septica</v>
          </cell>
          <cell r="G3607">
            <v>9</v>
          </cell>
        </row>
        <row r="3608">
          <cell r="A3608" t="str">
            <v>49.14.010</v>
          </cell>
          <cell r="B3608" t="str">
            <v>Fossa séptica câmara única com anéis pré-moldados em concreto, diâmetro externo de 1,50 m, altura útil de 1,50 m</v>
          </cell>
          <cell r="C3608" t="str">
            <v>UN</v>
          </cell>
          <cell r="D3608">
            <v>2708.27</v>
          </cell>
          <cell r="E3608">
            <v>1451.29</v>
          </cell>
          <cell r="F3608">
            <v>4159.5600000000004</v>
          </cell>
          <cell r="G3608">
            <v>9</v>
          </cell>
        </row>
        <row r="3609">
          <cell r="A3609" t="str">
            <v>49.14.020</v>
          </cell>
          <cell r="B3609" t="str">
            <v>Fossa séptica câmara única com anéis pré-moldados em concreto, diâmetro externo de 2,50 m, altura útil de 2,50 m</v>
          </cell>
          <cell r="C3609" t="str">
            <v>UN</v>
          </cell>
          <cell r="D3609">
            <v>7358.27</v>
          </cell>
          <cell r="E3609">
            <v>2167.64</v>
          </cell>
          <cell r="F3609">
            <v>9525.91</v>
          </cell>
          <cell r="G3609">
            <v>5</v>
          </cell>
        </row>
        <row r="3610">
          <cell r="A3610" t="str">
            <v>49.14.030</v>
          </cell>
          <cell r="B3610" t="str">
            <v>Fossa séptica câmara única com anéis pré-moldados em concreto, diâmetro externo de 2,50 m, altura útil de 4,00 m</v>
          </cell>
          <cell r="C3610" t="str">
            <v>UN</v>
          </cell>
          <cell r="D3610">
            <v>11068</v>
          </cell>
          <cell r="E3610">
            <v>4335.2700000000004</v>
          </cell>
          <cell r="F3610">
            <v>15403.27</v>
          </cell>
          <cell r="G3610">
            <v>9</v>
          </cell>
        </row>
        <row r="3611">
          <cell r="A3611" t="str">
            <v>49.14.061</v>
          </cell>
          <cell r="B3611" t="str">
            <v>SM01 Sumidouro - poço absorvente</v>
          </cell>
          <cell r="C3611" t="str">
            <v>M</v>
          </cell>
          <cell r="D3611">
            <v>1509.62</v>
          </cell>
          <cell r="E3611">
            <v>721.46</v>
          </cell>
          <cell r="F3611">
            <v>2231.08</v>
          </cell>
          <cell r="G3611">
            <v>9</v>
          </cell>
        </row>
        <row r="3612">
          <cell r="A3612" t="str">
            <v>49.14.071</v>
          </cell>
          <cell r="B3612" t="str">
            <v>Tampão pré-moldado de concreto armado para sumidouro com diâmetro externo de 2,00 m</v>
          </cell>
          <cell r="C3612" t="str">
            <v>UN</v>
          </cell>
          <cell r="D3612">
            <v>1076.8599999999999</v>
          </cell>
          <cell r="E3612">
            <v>41.18</v>
          </cell>
          <cell r="F3612">
            <v>1118.04</v>
          </cell>
          <cell r="G3612">
            <v>9</v>
          </cell>
        </row>
        <row r="3613">
          <cell r="A3613" t="str">
            <v>49.15</v>
          </cell>
          <cell r="B3613" t="str">
            <v>Anel e aduela pre-moldados</v>
          </cell>
          <cell r="G3613">
            <v>9</v>
          </cell>
        </row>
        <row r="3614">
          <cell r="A3614" t="str">
            <v>49.15.010</v>
          </cell>
          <cell r="B3614" t="str">
            <v>Anel pré-moldado de concreto com diâmetro de 0,60 m</v>
          </cell>
          <cell r="C3614" t="str">
            <v>M</v>
          </cell>
          <cell r="D3614">
            <v>361.03</v>
          </cell>
          <cell r="E3614">
            <v>29.88</v>
          </cell>
          <cell r="F3614">
            <v>390.91</v>
          </cell>
          <cell r="G3614">
            <v>5</v>
          </cell>
        </row>
        <row r="3615">
          <cell r="A3615" t="str">
            <v>49.15.030</v>
          </cell>
          <cell r="B3615" t="str">
            <v>Anel pré-moldado de concreto com diâmetro de 0,80 m</v>
          </cell>
          <cell r="C3615" t="str">
            <v>M</v>
          </cell>
          <cell r="D3615">
            <v>579.42999999999995</v>
          </cell>
          <cell r="E3615">
            <v>44.82</v>
          </cell>
          <cell r="F3615">
            <v>624.25</v>
          </cell>
          <cell r="G3615">
            <v>9</v>
          </cell>
        </row>
        <row r="3616">
          <cell r="A3616" t="str">
            <v>49.15.040</v>
          </cell>
          <cell r="B3616" t="str">
            <v>Anel pré-moldado de concreto com diâmetro de 1,20 m</v>
          </cell>
          <cell r="C3616" t="str">
            <v>M</v>
          </cell>
          <cell r="D3616">
            <v>590.28</v>
          </cell>
          <cell r="E3616">
            <v>59.75</v>
          </cell>
          <cell r="F3616">
            <v>650.03</v>
          </cell>
          <cell r="G3616">
            <v>9</v>
          </cell>
        </row>
        <row r="3617">
          <cell r="A3617" t="str">
            <v>49.15.050</v>
          </cell>
          <cell r="B3617" t="str">
            <v>Anel pré-moldado de concreto com diâmetro de 1,50 m</v>
          </cell>
          <cell r="C3617" t="str">
            <v>M</v>
          </cell>
          <cell r="D3617">
            <v>999.36</v>
          </cell>
          <cell r="E3617">
            <v>74.69</v>
          </cell>
          <cell r="F3617">
            <v>1074.05</v>
          </cell>
          <cell r="G3617">
            <v>9</v>
          </cell>
        </row>
        <row r="3618">
          <cell r="A3618" t="str">
            <v>49.15.060</v>
          </cell>
          <cell r="B3618" t="str">
            <v>Anel pré-moldado de concreto com diâmetro de 1,80 m</v>
          </cell>
          <cell r="C3618" t="str">
            <v>M</v>
          </cell>
          <cell r="D3618">
            <v>1491.81</v>
          </cell>
          <cell r="E3618">
            <v>89.63</v>
          </cell>
          <cell r="F3618">
            <v>1581.44</v>
          </cell>
          <cell r="G3618">
            <v>9</v>
          </cell>
        </row>
        <row r="3619">
          <cell r="A3619" t="str">
            <v>49.15.100</v>
          </cell>
          <cell r="B3619" t="str">
            <v>Anel pré-moldado de concreto com diâmetro de 3,00 m</v>
          </cell>
          <cell r="C3619" t="str">
            <v>M</v>
          </cell>
          <cell r="D3619">
            <v>2939.65</v>
          </cell>
          <cell r="E3619">
            <v>149.38</v>
          </cell>
          <cell r="F3619">
            <v>3089.03</v>
          </cell>
          <cell r="G3619">
            <v>9</v>
          </cell>
        </row>
        <row r="3620">
          <cell r="A3620" t="str">
            <v>49.16</v>
          </cell>
          <cell r="B3620" t="str">
            <v>Acessorios hidraulicos para agua de reuso</v>
          </cell>
          <cell r="G3620">
            <v>5</v>
          </cell>
        </row>
        <row r="3621">
          <cell r="A3621" t="str">
            <v>49.16.050</v>
          </cell>
          <cell r="B3621" t="str">
            <v>Realimentador automático, DN= 1´</v>
          </cell>
          <cell r="C3621" t="str">
            <v>UN</v>
          </cell>
          <cell r="D3621">
            <v>545</v>
          </cell>
          <cell r="E3621">
            <v>18.260000000000002</v>
          </cell>
          <cell r="F3621">
            <v>563.26</v>
          </cell>
          <cell r="G3621">
            <v>9</v>
          </cell>
        </row>
        <row r="3622">
          <cell r="A3622" t="str">
            <v>49.16.051</v>
          </cell>
          <cell r="B3622" t="str">
            <v>Sifão ladrão em polietileno para extravasão, diâmetro de 100mm</v>
          </cell>
          <cell r="C3622" t="str">
            <v>UN</v>
          </cell>
          <cell r="D3622">
            <v>239.95</v>
          </cell>
          <cell r="E3622">
            <v>22.83</v>
          </cell>
          <cell r="F3622">
            <v>262.77999999999997</v>
          </cell>
          <cell r="G3622">
            <v>9</v>
          </cell>
        </row>
        <row r="3623">
          <cell r="A3623" t="str">
            <v>50</v>
          </cell>
          <cell r="B3623" t="str">
            <v>DETECCAO, COMBATE E PREVENCAO A INCÊNDIO</v>
          </cell>
          <cell r="G3623">
            <v>9</v>
          </cell>
        </row>
        <row r="3624">
          <cell r="A3624" t="str">
            <v>50.01</v>
          </cell>
          <cell r="B3624" t="str">
            <v>Hidrantes e acessorios</v>
          </cell>
          <cell r="G3624">
            <v>9</v>
          </cell>
        </row>
        <row r="3625">
          <cell r="A3625" t="str">
            <v>50.01.030</v>
          </cell>
          <cell r="B3625" t="str">
            <v>Abrigo duplo para hidrante/mangueira, com visor e suporte (embutir e externo)</v>
          </cell>
          <cell r="C3625" t="str">
            <v>UN</v>
          </cell>
          <cell r="D3625">
            <v>974.84</v>
          </cell>
          <cell r="E3625">
            <v>159.78</v>
          </cell>
          <cell r="F3625">
            <v>1134.6199999999999</v>
          </cell>
          <cell r="G3625">
            <v>9</v>
          </cell>
        </row>
        <row r="3626">
          <cell r="A3626" t="str">
            <v>50.01.060</v>
          </cell>
          <cell r="B3626" t="str">
            <v>Abrigo para hidrante/mangueira (embutir e externo)</v>
          </cell>
          <cell r="C3626" t="str">
            <v>UN</v>
          </cell>
          <cell r="D3626">
            <v>411.25</v>
          </cell>
          <cell r="E3626">
            <v>159.78</v>
          </cell>
          <cell r="F3626">
            <v>571.03</v>
          </cell>
          <cell r="G3626">
            <v>9</v>
          </cell>
        </row>
        <row r="3627">
          <cell r="A3627" t="str">
            <v>50.01.080</v>
          </cell>
          <cell r="B3627" t="str">
            <v>Mangueira com união de engate rápido, DN= 1 1/2´ (38 mm)</v>
          </cell>
          <cell r="C3627" t="str">
            <v>M</v>
          </cell>
          <cell r="D3627">
            <v>19.690000000000001</v>
          </cell>
          <cell r="E3627">
            <v>4.57</v>
          </cell>
          <cell r="F3627">
            <v>24.26</v>
          </cell>
          <cell r="G3627">
            <v>5</v>
          </cell>
        </row>
        <row r="3628">
          <cell r="A3628" t="str">
            <v>50.01.090</v>
          </cell>
          <cell r="B3628" t="str">
            <v>Botoeira para acionamento de bomba de incêndio tipo quebra-vidro</v>
          </cell>
          <cell r="C3628" t="str">
            <v>UN</v>
          </cell>
          <cell r="D3628">
            <v>65.849999999999994</v>
          </cell>
          <cell r="E3628">
            <v>13.69</v>
          </cell>
          <cell r="F3628">
            <v>79.540000000000006</v>
          </cell>
          <cell r="G3628">
            <v>9</v>
          </cell>
        </row>
        <row r="3629">
          <cell r="A3629" t="str">
            <v>50.01.100</v>
          </cell>
          <cell r="B3629" t="str">
            <v>Mangueira com união de engate rápido, DN= 2 1/2´ (63 mm)</v>
          </cell>
          <cell r="C3629" t="str">
            <v>M</v>
          </cell>
          <cell r="D3629">
            <v>31.32</v>
          </cell>
          <cell r="E3629">
            <v>4.57</v>
          </cell>
          <cell r="F3629">
            <v>35.89</v>
          </cell>
          <cell r="G3629">
            <v>9</v>
          </cell>
        </row>
        <row r="3630">
          <cell r="A3630" t="str">
            <v>50.01.110</v>
          </cell>
          <cell r="B3630" t="str">
            <v>Esguicho em latão com engate rápido, DN= 2 1/2´, jato regulável</v>
          </cell>
          <cell r="C3630" t="str">
            <v>UN</v>
          </cell>
          <cell r="D3630">
            <v>219.61</v>
          </cell>
          <cell r="E3630">
            <v>4.57</v>
          </cell>
          <cell r="F3630">
            <v>224.18</v>
          </cell>
          <cell r="G3630">
            <v>2</v>
          </cell>
        </row>
        <row r="3631">
          <cell r="A3631" t="str">
            <v>50.01.130</v>
          </cell>
          <cell r="B3631" t="str">
            <v>Abrigo simples com suporte, em aço inoxidável escovado, para mangueira de 1 1/2´, porta em vidro temperado jateado - inclusive mangueira de 30 m (2 x 15 m)</v>
          </cell>
          <cell r="C3631" t="str">
            <v>UN</v>
          </cell>
          <cell r="D3631">
            <v>3557.94</v>
          </cell>
          <cell r="E3631">
            <v>251.07</v>
          </cell>
          <cell r="F3631">
            <v>3809.01</v>
          </cell>
          <cell r="G3631">
            <v>5</v>
          </cell>
        </row>
        <row r="3632">
          <cell r="A3632" t="str">
            <v>50.01.160</v>
          </cell>
          <cell r="B3632" t="str">
            <v>Adaptador de engate rápido em latão de 2 1/2´ x 1 1/2´</v>
          </cell>
          <cell r="C3632" t="str">
            <v>UN</v>
          </cell>
          <cell r="D3632">
            <v>66.38</v>
          </cell>
          <cell r="E3632">
            <v>4.57</v>
          </cell>
          <cell r="F3632">
            <v>70.95</v>
          </cell>
          <cell r="G3632">
            <v>9</v>
          </cell>
        </row>
        <row r="3633">
          <cell r="A3633" t="str">
            <v>50.01.170</v>
          </cell>
          <cell r="B3633" t="str">
            <v>Adaptador de engate rápido em latão de 2 1/2´ x 2 1/2´</v>
          </cell>
          <cell r="C3633" t="str">
            <v>UN</v>
          </cell>
          <cell r="D3633">
            <v>93.56</v>
          </cell>
          <cell r="E3633">
            <v>4.57</v>
          </cell>
          <cell r="F3633">
            <v>98.13</v>
          </cell>
          <cell r="G3633">
            <v>9</v>
          </cell>
        </row>
        <row r="3634">
          <cell r="A3634" t="str">
            <v>50.01.180</v>
          </cell>
          <cell r="B3634" t="str">
            <v>Hidrante de coluna com duas saídas, 4´x 2 1/2´ - simples</v>
          </cell>
          <cell r="C3634" t="str">
            <v>UN</v>
          </cell>
          <cell r="D3634">
            <v>1830.17</v>
          </cell>
          <cell r="E3634">
            <v>58.59</v>
          </cell>
          <cell r="F3634">
            <v>1888.76</v>
          </cell>
          <cell r="G3634">
            <v>9</v>
          </cell>
        </row>
        <row r="3635">
          <cell r="A3635" t="str">
            <v>50.01.190</v>
          </cell>
          <cell r="B3635" t="str">
            <v>Tampão de engate rápido em latão, DN= 2 1/2´, com corrente</v>
          </cell>
          <cell r="C3635" t="str">
            <v>UN</v>
          </cell>
          <cell r="D3635">
            <v>106.3</v>
          </cell>
          <cell r="E3635">
            <v>4.57</v>
          </cell>
          <cell r="F3635">
            <v>110.87</v>
          </cell>
          <cell r="G3635">
            <v>9</v>
          </cell>
        </row>
        <row r="3636">
          <cell r="A3636" t="str">
            <v>50.01.200</v>
          </cell>
          <cell r="B3636" t="str">
            <v>Tampão de engate rápido em latão, DN= 1 1/2´, com corrente</v>
          </cell>
          <cell r="C3636" t="str">
            <v>UN</v>
          </cell>
          <cell r="D3636">
            <v>80.45</v>
          </cell>
          <cell r="E3636">
            <v>4.57</v>
          </cell>
          <cell r="F3636">
            <v>85.02</v>
          </cell>
          <cell r="G3636">
            <v>9</v>
          </cell>
        </row>
        <row r="3637">
          <cell r="A3637" t="str">
            <v>50.01.210</v>
          </cell>
          <cell r="B3637" t="str">
            <v>Chave para conexão de engate rápido</v>
          </cell>
          <cell r="C3637" t="str">
            <v>UN</v>
          </cell>
          <cell r="D3637">
            <v>17.59</v>
          </cell>
          <cell r="E3637">
            <v>0.61</v>
          </cell>
          <cell r="F3637">
            <v>18.2</v>
          </cell>
          <cell r="G3637">
            <v>9</v>
          </cell>
        </row>
        <row r="3638">
          <cell r="A3638" t="str">
            <v>50.01.220</v>
          </cell>
          <cell r="B3638" t="str">
            <v>Esguicho latão com engate rápido, DN= 1 1/2´, jato regulável</v>
          </cell>
          <cell r="C3638" t="str">
            <v>UN</v>
          </cell>
          <cell r="D3638">
            <v>152.88</v>
          </cell>
          <cell r="E3638">
            <v>4.57</v>
          </cell>
          <cell r="F3638">
            <v>157.44999999999999</v>
          </cell>
          <cell r="G3638">
            <v>9</v>
          </cell>
        </row>
        <row r="3639">
          <cell r="A3639" t="str">
            <v>50.01.320</v>
          </cell>
          <cell r="B3639" t="str">
            <v>Abrigo de hidrante de 1 1/2´ completo - inclusive mangueira de 30 m (2 x 15 m)</v>
          </cell>
          <cell r="C3639" t="str">
            <v>UN</v>
          </cell>
          <cell r="D3639">
            <v>1917.89</v>
          </cell>
          <cell r="E3639">
            <v>237.38</v>
          </cell>
          <cell r="F3639">
            <v>2155.27</v>
          </cell>
          <cell r="G3639">
            <v>9</v>
          </cell>
        </row>
        <row r="3640">
          <cell r="A3640" t="str">
            <v>50.01.330</v>
          </cell>
          <cell r="B3640" t="str">
            <v>Abrigo de hidrante de 2 1/2´ completo - inclusive mangueira de 30 m (2 x 15 m)</v>
          </cell>
          <cell r="C3640" t="str">
            <v>UN</v>
          </cell>
          <cell r="D3640">
            <v>2460.48</v>
          </cell>
          <cell r="E3640">
            <v>237.38</v>
          </cell>
          <cell r="F3640">
            <v>2697.86</v>
          </cell>
          <cell r="G3640">
            <v>9</v>
          </cell>
        </row>
        <row r="3641">
          <cell r="A3641" t="str">
            <v>50.01.340</v>
          </cell>
          <cell r="B3641" t="str">
            <v>Abrigo para registro de recalque tipo coluna, completo - inclusive tubulações e válvulas</v>
          </cell>
          <cell r="C3641" t="str">
            <v>UN</v>
          </cell>
          <cell r="D3641">
            <v>2781.81</v>
          </cell>
          <cell r="E3641">
            <v>743.29</v>
          </cell>
          <cell r="F3641">
            <v>3525.1</v>
          </cell>
          <cell r="G3641">
            <v>9</v>
          </cell>
        </row>
        <row r="3642">
          <cell r="A3642" t="str">
            <v>50.02</v>
          </cell>
          <cell r="B3642" t="str">
            <v>Registro e valvula controladora</v>
          </cell>
          <cell r="G3642">
            <v>9</v>
          </cell>
        </row>
        <row r="3643">
          <cell r="A3643" t="str">
            <v>50.02.020</v>
          </cell>
          <cell r="B3643" t="str">
            <v>Bico de sprinkler tipo pendente com rompimento da ampola a 68°C</v>
          </cell>
          <cell r="C3643" t="str">
            <v>UN</v>
          </cell>
          <cell r="D3643">
            <v>31.28</v>
          </cell>
          <cell r="E3643">
            <v>16.059999999999999</v>
          </cell>
          <cell r="F3643">
            <v>47.34</v>
          </cell>
          <cell r="G3643">
            <v>9</v>
          </cell>
        </row>
        <row r="3644">
          <cell r="A3644" t="str">
            <v>50.02.050</v>
          </cell>
          <cell r="B3644" t="str">
            <v>Alarme hidráulico tipo gongo</v>
          </cell>
          <cell r="C3644" t="str">
            <v>UN</v>
          </cell>
          <cell r="D3644">
            <v>1047.7</v>
          </cell>
          <cell r="E3644">
            <v>22.83</v>
          </cell>
          <cell r="F3644">
            <v>1070.53</v>
          </cell>
          <cell r="G3644">
            <v>9</v>
          </cell>
        </row>
        <row r="3645">
          <cell r="A3645" t="str">
            <v>50.02.060</v>
          </cell>
          <cell r="B3645" t="str">
            <v>Bico de sprinkler tipo upright com rompimento da ampola a 68ºC</v>
          </cell>
          <cell r="C3645" t="str">
            <v>UN</v>
          </cell>
          <cell r="D3645">
            <v>29.38</v>
          </cell>
          <cell r="E3645">
            <v>16.059999999999999</v>
          </cell>
          <cell r="F3645">
            <v>45.44</v>
          </cell>
          <cell r="G3645">
            <v>9</v>
          </cell>
        </row>
        <row r="3646">
          <cell r="A3646" t="str">
            <v>50.02.080</v>
          </cell>
          <cell r="B3646" t="str">
            <v>Válvula de governo completa com alarme VGA, corpo em ferro fundido, extremidades flangeadas e DN = 6´</v>
          </cell>
          <cell r="C3646" t="str">
            <v>UN</v>
          </cell>
          <cell r="D3646">
            <v>8798.43</v>
          </cell>
          <cell r="E3646">
            <v>136.94999999999999</v>
          </cell>
          <cell r="F3646">
            <v>8935.3799999999992</v>
          </cell>
          <cell r="G3646">
            <v>9</v>
          </cell>
        </row>
        <row r="3647">
          <cell r="A3647" t="str">
            <v>50.05</v>
          </cell>
          <cell r="B3647" t="str">
            <v>Iluminacao e sinalizacao de emergencia</v>
          </cell>
          <cell r="G3647">
            <v>9</v>
          </cell>
        </row>
        <row r="3648">
          <cell r="A3648" t="str">
            <v>50.05.022</v>
          </cell>
          <cell r="B3648" t="str">
            <v>Destravador magnético (eletroímã) para porta corta-fogo de 24 Vcc</v>
          </cell>
          <cell r="C3648" t="str">
            <v>UN</v>
          </cell>
          <cell r="D3648">
            <v>224.41</v>
          </cell>
          <cell r="E3648">
            <v>36.520000000000003</v>
          </cell>
          <cell r="F3648">
            <v>260.93</v>
          </cell>
          <cell r="G3648">
            <v>9</v>
          </cell>
        </row>
        <row r="3649">
          <cell r="A3649" t="str">
            <v>50.05.060</v>
          </cell>
          <cell r="B3649" t="str">
            <v>Central de iluminação de emergência, completa, para até 6.000 W</v>
          </cell>
          <cell r="C3649" t="str">
            <v>UN</v>
          </cell>
          <cell r="D3649">
            <v>29439.07</v>
          </cell>
          <cell r="E3649">
            <v>14.54</v>
          </cell>
          <cell r="F3649">
            <v>29453.61</v>
          </cell>
          <cell r="G3649">
            <v>5</v>
          </cell>
        </row>
        <row r="3650">
          <cell r="A3650" t="str">
            <v>50.05.072</v>
          </cell>
          <cell r="B3650" t="str">
            <v>Luminária de emergência LED de sobrepor, para teto ou parede, autonomia mínima 2 horas</v>
          </cell>
          <cell r="C3650" t="str">
            <v>UN</v>
          </cell>
          <cell r="D3650">
            <v>85.95</v>
          </cell>
          <cell r="E3650">
            <v>22.83</v>
          </cell>
          <cell r="F3650">
            <v>108.78</v>
          </cell>
          <cell r="G3650">
            <v>9</v>
          </cell>
        </row>
        <row r="3651">
          <cell r="A3651" t="str">
            <v>50.05.080</v>
          </cell>
          <cell r="B3651" t="str">
            <v>Luminária para unidade centralizada de sobrepor completa com lâmpada fluorescente compacta de 15 W</v>
          </cell>
          <cell r="C3651" t="str">
            <v>UN</v>
          </cell>
          <cell r="D3651">
            <v>90.44</v>
          </cell>
          <cell r="E3651">
            <v>22.83</v>
          </cell>
          <cell r="F3651">
            <v>113.27</v>
          </cell>
          <cell r="G3651">
            <v>9</v>
          </cell>
        </row>
        <row r="3652">
          <cell r="A3652" t="str">
            <v>50.05.160</v>
          </cell>
          <cell r="B3652" t="str">
            <v>Módulo para adaptação de luminária de emergência, autonomia 90 minutos para lâmpada fluorescente de 32 W</v>
          </cell>
          <cell r="C3652" t="str">
            <v>UN</v>
          </cell>
          <cell r="D3652">
            <v>270.94</v>
          </cell>
          <cell r="E3652">
            <v>13.69</v>
          </cell>
          <cell r="F3652">
            <v>284.63</v>
          </cell>
          <cell r="G3652">
            <v>9</v>
          </cell>
        </row>
        <row r="3653">
          <cell r="A3653" t="str">
            <v>50.05.170</v>
          </cell>
          <cell r="B3653" t="str">
            <v>Acionador manual tipo quebra vidro, em caixa plástica</v>
          </cell>
          <cell r="C3653" t="str">
            <v>UN</v>
          </cell>
          <cell r="D3653">
            <v>61.87</v>
          </cell>
          <cell r="E3653">
            <v>13.69</v>
          </cell>
          <cell r="F3653">
            <v>75.56</v>
          </cell>
          <cell r="G3653">
            <v>9</v>
          </cell>
        </row>
        <row r="3654">
          <cell r="A3654" t="str">
            <v>50.05.210</v>
          </cell>
          <cell r="B3654" t="str">
            <v>Detector termovelocimétrico endereçável com base endereçável</v>
          </cell>
          <cell r="C3654" t="str">
            <v>UN</v>
          </cell>
          <cell r="D3654">
            <v>174.21</v>
          </cell>
          <cell r="E3654">
            <v>13.69</v>
          </cell>
          <cell r="F3654">
            <v>187.9</v>
          </cell>
          <cell r="G3654">
            <v>5</v>
          </cell>
        </row>
        <row r="3655">
          <cell r="A3655" t="str">
            <v>50.05.214</v>
          </cell>
          <cell r="B3655" t="str">
            <v>Detector de gás liquefeito (GLP), gás natural (GN) ou derivados de metano</v>
          </cell>
          <cell r="C3655" t="str">
            <v>UN</v>
          </cell>
          <cell r="D3655">
            <v>489.98</v>
          </cell>
          <cell r="E3655">
            <v>13.69</v>
          </cell>
          <cell r="F3655">
            <v>503.67</v>
          </cell>
          <cell r="G3655">
            <v>9</v>
          </cell>
        </row>
        <row r="3656">
          <cell r="A3656" t="str">
            <v>50.05.230</v>
          </cell>
          <cell r="B3656" t="str">
            <v>Sirene audiovisual tipo endereçável</v>
          </cell>
          <cell r="C3656" t="str">
            <v>UN</v>
          </cell>
          <cell r="D3656">
            <v>250.63</v>
          </cell>
          <cell r="E3656">
            <v>13.69</v>
          </cell>
          <cell r="F3656">
            <v>264.32</v>
          </cell>
          <cell r="G3656">
            <v>9</v>
          </cell>
        </row>
        <row r="3657">
          <cell r="A3657" t="str">
            <v>50.05.250</v>
          </cell>
          <cell r="B3657" t="str">
            <v>Central de iluminação de emergência, completa, autonomia 1 hora, para até 240 W</v>
          </cell>
          <cell r="C3657" t="str">
            <v>UN</v>
          </cell>
          <cell r="D3657">
            <v>806.64</v>
          </cell>
          <cell r="E3657">
            <v>14.54</v>
          </cell>
          <cell r="F3657">
            <v>821.18</v>
          </cell>
          <cell r="G3657">
            <v>9</v>
          </cell>
        </row>
        <row r="3658">
          <cell r="A3658" t="str">
            <v>50.05.270</v>
          </cell>
          <cell r="B3658" t="str">
            <v>Central de detecção e alarme de incêndio completa, autonomia de 1 hora para 12 laços, 220 V/12 V</v>
          </cell>
          <cell r="C3658" t="str">
            <v>UN</v>
          </cell>
          <cell r="D3658">
            <v>742.08</v>
          </cell>
          <cell r="E3658">
            <v>14.54</v>
          </cell>
          <cell r="F3658">
            <v>756.62</v>
          </cell>
          <cell r="G3658">
            <v>9</v>
          </cell>
        </row>
        <row r="3659">
          <cell r="A3659" t="str">
            <v>50.05.280</v>
          </cell>
          <cell r="B3659" t="str">
            <v>Sirene tipo corneta de 12 V</v>
          </cell>
          <cell r="C3659" t="str">
            <v>UN</v>
          </cell>
          <cell r="D3659">
            <v>90.49</v>
          </cell>
          <cell r="E3659">
            <v>13.69</v>
          </cell>
          <cell r="F3659">
            <v>104.18</v>
          </cell>
          <cell r="G3659">
            <v>9</v>
          </cell>
        </row>
        <row r="3660">
          <cell r="A3660" t="str">
            <v>50.05.312</v>
          </cell>
          <cell r="B3660" t="str">
            <v>Bloco autônomo de iluminação de emergência LED, com autonomia mínima de 3 horas, fluxo luminoso de 2.000 até 3.000 lúmens, equipado com 2 faróis</v>
          </cell>
          <cell r="C3660" t="str">
            <v>UN</v>
          </cell>
          <cell r="D3660">
            <v>278.25</v>
          </cell>
          <cell r="E3660">
            <v>14.54</v>
          </cell>
          <cell r="F3660">
            <v>292.79000000000002</v>
          </cell>
          <cell r="G3660">
            <v>9</v>
          </cell>
        </row>
        <row r="3661">
          <cell r="A3661" t="str">
            <v>50.05.400</v>
          </cell>
          <cell r="B3661" t="str">
            <v>Sirene eletrônica em caixa metálica de 4 x 4</v>
          </cell>
          <cell r="C3661" t="str">
            <v>UN</v>
          </cell>
          <cell r="D3661">
            <v>71.83</v>
          </cell>
          <cell r="E3661">
            <v>50.22</v>
          </cell>
          <cell r="F3661">
            <v>122.05</v>
          </cell>
          <cell r="G3661">
            <v>9</v>
          </cell>
        </row>
        <row r="3662">
          <cell r="A3662" t="str">
            <v>50.05.430</v>
          </cell>
          <cell r="B3662" t="str">
            <v>Detector óptico de fumaça com base endereçável</v>
          </cell>
          <cell r="C3662" t="str">
            <v>UN</v>
          </cell>
          <cell r="D3662">
            <v>169.62</v>
          </cell>
          <cell r="E3662">
            <v>45.65</v>
          </cell>
          <cell r="F3662">
            <v>215.27</v>
          </cell>
          <cell r="G3662">
            <v>9</v>
          </cell>
        </row>
        <row r="3663">
          <cell r="A3663" t="str">
            <v>50.05.440</v>
          </cell>
          <cell r="B3663" t="str">
            <v>Painel repetidor de detecção e alarme de incêndio tipo endereçável</v>
          </cell>
          <cell r="C3663" t="str">
            <v>UN</v>
          </cell>
          <cell r="D3663">
            <v>1122.71</v>
          </cell>
          <cell r="E3663">
            <v>13.69</v>
          </cell>
          <cell r="F3663">
            <v>1136.4000000000001</v>
          </cell>
          <cell r="G3663">
            <v>9</v>
          </cell>
        </row>
        <row r="3664">
          <cell r="A3664" t="str">
            <v>50.05.450</v>
          </cell>
          <cell r="B3664" t="str">
            <v>Acionador manual quebra-vidro endereçável</v>
          </cell>
          <cell r="C3664" t="str">
            <v>UN</v>
          </cell>
          <cell r="D3664">
            <v>165.54</v>
          </cell>
          <cell r="E3664">
            <v>13.69</v>
          </cell>
          <cell r="F3664">
            <v>179.23</v>
          </cell>
          <cell r="G3664">
            <v>9</v>
          </cell>
        </row>
        <row r="3665">
          <cell r="A3665" t="str">
            <v>50.05.470</v>
          </cell>
          <cell r="B3665" t="str">
            <v>Módulo isolador, módulo endereçador para audiovisual</v>
          </cell>
          <cell r="C3665" t="str">
            <v>UN</v>
          </cell>
          <cell r="D3665">
            <v>227.09</v>
          </cell>
          <cell r="E3665">
            <v>22.83</v>
          </cell>
          <cell r="F3665">
            <v>249.92</v>
          </cell>
          <cell r="G3665">
            <v>9</v>
          </cell>
        </row>
        <row r="3666">
          <cell r="A3666" t="str">
            <v>50.05.490</v>
          </cell>
          <cell r="B3666" t="str">
            <v>Sinalizador audiovisual endereçável com LED</v>
          </cell>
          <cell r="C3666" t="str">
            <v>UN</v>
          </cell>
          <cell r="D3666">
            <v>382</v>
          </cell>
          <cell r="E3666">
            <v>13.69</v>
          </cell>
          <cell r="F3666">
            <v>395.69</v>
          </cell>
          <cell r="G3666">
            <v>9</v>
          </cell>
        </row>
        <row r="3667">
          <cell r="A3667" t="str">
            <v>50.05.491</v>
          </cell>
          <cell r="B3667" t="str">
            <v>Sinalizador visual de advertência</v>
          </cell>
          <cell r="C3667" t="str">
            <v>UN</v>
          </cell>
          <cell r="D3667">
            <v>303.5</v>
          </cell>
          <cell r="E3667">
            <v>11.41</v>
          </cell>
          <cell r="F3667">
            <v>314.91000000000003</v>
          </cell>
          <cell r="G3667">
            <v>9</v>
          </cell>
        </row>
        <row r="3668">
          <cell r="A3668" t="str">
            <v>50.05.492</v>
          </cell>
          <cell r="B3668" t="str">
            <v>Sinalizador audiovisual de advertência</v>
          </cell>
          <cell r="C3668" t="str">
            <v>UN</v>
          </cell>
          <cell r="D3668">
            <v>299.89</v>
          </cell>
          <cell r="E3668">
            <v>11.41</v>
          </cell>
          <cell r="F3668">
            <v>311.3</v>
          </cell>
          <cell r="G3668">
            <v>9</v>
          </cell>
        </row>
        <row r="3669">
          <cell r="A3669" t="str">
            <v>50.10</v>
          </cell>
          <cell r="B3669" t="str">
            <v>Extintores</v>
          </cell>
          <cell r="G3669">
            <v>9</v>
          </cell>
        </row>
        <row r="3670">
          <cell r="A3670" t="str">
            <v>50.10.030</v>
          </cell>
          <cell r="B3670" t="str">
            <v>Extintor sobre rodas de gás carbônico - capacidade de 10 kg</v>
          </cell>
          <cell r="C3670" t="str">
            <v>UN</v>
          </cell>
          <cell r="D3670">
            <v>1508.22</v>
          </cell>
          <cell r="E3670">
            <v>18.96</v>
          </cell>
          <cell r="F3670">
            <v>1527.18</v>
          </cell>
          <cell r="G3670">
            <v>9</v>
          </cell>
        </row>
        <row r="3671">
          <cell r="A3671" t="str">
            <v>50.10.050</v>
          </cell>
          <cell r="B3671" t="str">
            <v>Extintor sobre rodas de gás carbônico - capacidade de 25 kg</v>
          </cell>
          <cell r="C3671" t="str">
            <v>UN</v>
          </cell>
          <cell r="D3671">
            <v>6187.06</v>
          </cell>
          <cell r="E3671">
            <v>18.96</v>
          </cell>
          <cell r="F3671">
            <v>6206.02</v>
          </cell>
          <cell r="G3671">
            <v>9</v>
          </cell>
        </row>
        <row r="3672">
          <cell r="A3672" t="str">
            <v>50.10.058</v>
          </cell>
          <cell r="B3672" t="str">
            <v>Extintor manual de pó químico seco BC - capacidade de 4 kg</v>
          </cell>
          <cell r="C3672" t="str">
            <v>UN</v>
          </cell>
          <cell r="D3672">
            <v>186.21</v>
          </cell>
          <cell r="E3672">
            <v>18.96</v>
          </cell>
          <cell r="F3672">
            <v>205.17</v>
          </cell>
          <cell r="G3672">
            <v>9</v>
          </cell>
        </row>
        <row r="3673">
          <cell r="A3673" t="str">
            <v>50.10.060</v>
          </cell>
          <cell r="B3673" t="str">
            <v>Extintor manual de pó químico seco BC - capacidade de 8 kg</v>
          </cell>
          <cell r="C3673" t="str">
            <v>UN</v>
          </cell>
          <cell r="D3673">
            <v>256.77</v>
          </cell>
          <cell r="E3673">
            <v>18.96</v>
          </cell>
          <cell r="F3673">
            <v>275.73</v>
          </cell>
          <cell r="G3673">
            <v>9</v>
          </cell>
        </row>
        <row r="3674">
          <cell r="A3674" t="str">
            <v>50.10.084</v>
          </cell>
          <cell r="B3674" t="str">
            <v>Extintor manual de pó químico seco 20 BC - capacidade de 12 kg</v>
          </cell>
          <cell r="C3674" t="str">
            <v>UN</v>
          </cell>
          <cell r="D3674">
            <v>300.93</v>
          </cell>
          <cell r="E3674">
            <v>18.96</v>
          </cell>
          <cell r="F3674">
            <v>319.89</v>
          </cell>
          <cell r="G3674">
            <v>9</v>
          </cell>
        </row>
        <row r="3675">
          <cell r="A3675" t="str">
            <v>50.10.096</v>
          </cell>
          <cell r="B3675" t="str">
            <v>Extintor sobre rodas de pó químico seco BC - capacidade de 20 kg</v>
          </cell>
          <cell r="C3675" t="str">
            <v>UN</v>
          </cell>
          <cell r="D3675">
            <v>1745.75</v>
          </cell>
          <cell r="F3675">
            <v>1745.75</v>
          </cell>
          <cell r="G3675">
            <v>9</v>
          </cell>
        </row>
        <row r="3676">
          <cell r="A3676" t="str">
            <v>50.10.100</v>
          </cell>
          <cell r="B3676" t="str">
            <v>Extintor manual de água pressurizada - capacidade de 10 litros</v>
          </cell>
          <cell r="C3676" t="str">
            <v>UN</v>
          </cell>
          <cell r="D3676">
            <v>201.75</v>
          </cell>
          <cell r="E3676">
            <v>18.96</v>
          </cell>
          <cell r="F3676">
            <v>220.71</v>
          </cell>
          <cell r="G3676">
            <v>5</v>
          </cell>
        </row>
        <row r="3677">
          <cell r="A3677" t="str">
            <v>50.10.110</v>
          </cell>
          <cell r="B3677" t="str">
            <v>Extintor manual de pó químico seco ABC - capacidade de 4 kg</v>
          </cell>
          <cell r="C3677" t="str">
            <v>UN</v>
          </cell>
          <cell r="D3677">
            <v>211.45</v>
          </cell>
          <cell r="E3677">
            <v>18.96</v>
          </cell>
          <cell r="F3677">
            <v>230.41</v>
          </cell>
          <cell r="G3677">
            <v>9</v>
          </cell>
        </row>
        <row r="3678">
          <cell r="A3678" t="str">
            <v>50.10.120</v>
          </cell>
          <cell r="B3678" t="str">
            <v>Extintor manual de pó químico seco ABC - capacidade de 6 kg</v>
          </cell>
          <cell r="C3678" t="str">
            <v>UN</v>
          </cell>
          <cell r="D3678">
            <v>257.74</v>
          </cell>
          <cell r="E3678">
            <v>18.96</v>
          </cell>
          <cell r="F3678">
            <v>276.7</v>
          </cell>
          <cell r="G3678">
            <v>9</v>
          </cell>
        </row>
        <row r="3679">
          <cell r="A3679" t="str">
            <v>50.10.140</v>
          </cell>
          <cell r="B3679" t="str">
            <v>Extintor manual de gás carbônico 5 BC - capacidade de 6 kg</v>
          </cell>
          <cell r="C3679" t="str">
            <v>UN</v>
          </cell>
          <cell r="D3679">
            <v>651.13</v>
          </cell>
          <cell r="E3679">
            <v>18.96</v>
          </cell>
          <cell r="F3679">
            <v>670.09</v>
          </cell>
          <cell r="G3679">
            <v>9</v>
          </cell>
        </row>
        <row r="3680">
          <cell r="A3680" t="str">
            <v>50.10.210</v>
          </cell>
          <cell r="B3680" t="str">
            <v>Suporte para extintor de piso em fibra de vidro</v>
          </cell>
          <cell r="C3680" t="str">
            <v>UN</v>
          </cell>
          <cell r="D3680">
            <v>214.45</v>
          </cell>
          <cell r="E3680">
            <v>1.86</v>
          </cell>
          <cell r="F3680">
            <v>216.31</v>
          </cell>
          <cell r="G3680">
            <v>9</v>
          </cell>
        </row>
        <row r="3681">
          <cell r="A3681" t="str">
            <v>50.10.220</v>
          </cell>
          <cell r="B3681" t="str">
            <v>Suporte para extintor de piso em aço inoxidável</v>
          </cell>
          <cell r="C3681" t="str">
            <v>UN</v>
          </cell>
          <cell r="D3681">
            <v>243.22</v>
          </cell>
          <cell r="E3681">
            <v>1.86</v>
          </cell>
          <cell r="F3681">
            <v>245.08</v>
          </cell>
          <cell r="G3681">
            <v>9</v>
          </cell>
        </row>
        <row r="3682">
          <cell r="A3682" t="str">
            <v>50.20</v>
          </cell>
          <cell r="B3682" t="str">
            <v>Reparos, conservacoes e complementos - GRUPO 50</v>
          </cell>
          <cell r="G3682">
            <v>9</v>
          </cell>
        </row>
        <row r="3683">
          <cell r="A3683" t="str">
            <v>50.20.110</v>
          </cell>
          <cell r="B3683" t="str">
            <v>Recarga de extintor de água pressurizada</v>
          </cell>
          <cell r="C3683" t="str">
            <v>L</v>
          </cell>
          <cell r="D3683">
            <v>3.28</v>
          </cell>
          <cell r="F3683">
            <v>3.28</v>
          </cell>
          <cell r="G3683">
            <v>9</v>
          </cell>
        </row>
        <row r="3684">
          <cell r="A3684" t="str">
            <v>50.20.120</v>
          </cell>
          <cell r="B3684" t="str">
            <v>Recarga de extintor de gás carbônico</v>
          </cell>
          <cell r="C3684" t="str">
            <v>KG</v>
          </cell>
          <cell r="D3684">
            <v>11.4</v>
          </cell>
          <cell r="F3684">
            <v>11.4</v>
          </cell>
          <cell r="G3684">
            <v>9</v>
          </cell>
        </row>
        <row r="3685">
          <cell r="A3685" t="str">
            <v>50.20.130</v>
          </cell>
          <cell r="B3685" t="str">
            <v>Recarga de extintor de pó químico seco</v>
          </cell>
          <cell r="C3685" t="str">
            <v>KG</v>
          </cell>
          <cell r="D3685">
            <v>8.0500000000000007</v>
          </cell>
          <cell r="F3685">
            <v>8.0500000000000007</v>
          </cell>
          <cell r="G3685">
            <v>9</v>
          </cell>
        </row>
        <row r="3686">
          <cell r="A3686" t="str">
            <v>50.20.160</v>
          </cell>
          <cell r="B3686" t="str">
            <v>Pintura de extintor de gás carbônico, pó químico seco, ou água pressurizada, com capacidade acima de 12 kg até 20 kg</v>
          </cell>
          <cell r="C3686" t="str">
            <v>UN</v>
          </cell>
          <cell r="D3686">
            <v>40.64</v>
          </cell>
          <cell r="F3686">
            <v>40.64</v>
          </cell>
          <cell r="G3686">
            <v>9</v>
          </cell>
        </row>
        <row r="3687">
          <cell r="A3687" t="str">
            <v>50.20.170</v>
          </cell>
          <cell r="B3687" t="str">
            <v>Pintura de extintor de gás carbônico, pó químico seco, ou água pressurizada, com capacidade até 12 kg</v>
          </cell>
          <cell r="C3687" t="str">
            <v>UN</v>
          </cell>
          <cell r="D3687">
            <v>29.06</v>
          </cell>
          <cell r="F3687">
            <v>29.06</v>
          </cell>
          <cell r="G3687">
            <v>9</v>
          </cell>
        </row>
        <row r="3688">
          <cell r="A3688" t="str">
            <v>50.20.200</v>
          </cell>
          <cell r="B3688" t="str">
            <v>Recolocação de bico de sprinkler</v>
          </cell>
          <cell r="C3688" t="str">
            <v>UN</v>
          </cell>
          <cell r="D3688">
            <v>0.05</v>
          </cell>
          <cell r="E3688">
            <v>16.059999999999999</v>
          </cell>
          <cell r="F3688">
            <v>16.11</v>
          </cell>
          <cell r="G3688">
            <v>9</v>
          </cell>
        </row>
        <row r="3689">
          <cell r="A3689" t="str">
            <v>54</v>
          </cell>
          <cell r="B3689" t="str">
            <v>PAVIMENTACAO E PASSEIO</v>
          </cell>
          <cell r="G3689">
            <v>5</v>
          </cell>
        </row>
        <row r="3690">
          <cell r="A3690" t="str">
            <v>54.01</v>
          </cell>
          <cell r="B3690" t="str">
            <v>Pavimentacao preparo de base</v>
          </cell>
          <cell r="G3690">
            <v>9</v>
          </cell>
        </row>
        <row r="3691">
          <cell r="A3691" t="str">
            <v>54.01.010</v>
          </cell>
          <cell r="B3691" t="str">
            <v>Regularização e compactação mecanizada de superfície, sem controle do proctor normal</v>
          </cell>
          <cell r="C3691" t="str">
            <v>M2</v>
          </cell>
          <cell r="D3691">
            <v>3.49</v>
          </cell>
          <cell r="E3691">
            <v>0.15</v>
          </cell>
          <cell r="F3691">
            <v>3.64</v>
          </cell>
          <cell r="G3691">
            <v>9</v>
          </cell>
        </row>
        <row r="3692">
          <cell r="A3692" t="str">
            <v>54.01.030</v>
          </cell>
          <cell r="B3692" t="str">
            <v>Abertura e preparo de caixa até 40 cm, compactação do subleito mínimo de 95% do PN e transporte até o raio de 1 km</v>
          </cell>
          <cell r="C3692" t="str">
            <v>M2</v>
          </cell>
          <cell r="D3692">
            <v>29.56</v>
          </cell>
          <cell r="E3692">
            <v>0.3</v>
          </cell>
          <cell r="F3692">
            <v>29.86</v>
          </cell>
          <cell r="G3692">
            <v>9</v>
          </cell>
        </row>
        <row r="3693">
          <cell r="A3693" t="str">
            <v>54.01.050</v>
          </cell>
          <cell r="B3693" t="str">
            <v>Compactação do subleito mínimo de 95% do PN</v>
          </cell>
          <cell r="C3693" t="str">
            <v>M3</v>
          </cell>
          <cell r="D3693">
            <v>22.75</v>
          </cell>
          <cell r="E3693">
            <v>0.59</v>
          </cell>
          <cell r="F3693">
            <v>23.34</v>
          </cell>
          <cell r="G3693">
            <v>9</v>
          </cell>
        </row>
        <row r="3694">
          <cell r="A3694" t="str">
            <v>54.01.200</v>
          </cell>
          <cell r="B3694" t="str">
            <v>Base de macadame hidráulico</v>
          </cell>
          <cell r="C3694" t="str">
            <v>M3</v>
          </cell>
          <cell r="D3694">
            <v>319.07</v>
          </cell>
          <cell r="E3694">
            <v>27.86</v>
          </cell>
          <cell r="F3694">
            <v>346.93</v>
          </cell>
          <cell r="G3694">
            <v>9</v>
          </cell>
        </row>
        <row r="3695">
          <cell r="A3695" t="str">
            <v>54.01.210</v>
          </cell>
          <cell r="B3695" t="str">
            <v>Base de brita graduada</v>
          </cell>
          <cell r="C3695" t="str">
            <v>M3</v>
          </cell>
          <cell r="D3695">
            <v>260.69</v>
          </cell>
          <cell r="E3695">
            <v>2.86</v>
          </cell>
          <cell r="F3695">
            <v>263.55</v>
          </cell>
          <cell r="G3695">
            <v>9</v>
          </cell>
        </row>
        <row r="3696">
          <cell r="A3696" t="str">
            <v>54.01.220</v>
          </cell>
          <cell r="B3696" t="str">
            <v>Base de bica corrida</v>
          </cell>
          <cell r="C3696" t="str">
            <v>M3</v>
          </cell>
          <cell r="D3696">
            <v>225.05</v>
          </cell>
          <cell r="E3696">
            <v>2.86</v>
          </cell>
          <cell r="F3696">
            <v>227.91</v>
          </cell>
          <cell r="G3696">
            <v>2</v>
          </cell>
        </row>
        <row r="3697">
          <cell r="A3697" t="str">
            <v>54.01.230</v>
          </cell>
          <cell r="B3697" t="str">
            <v>Base de macadame betuminoso</v>
          </cell>
          <cell r="C3697" t="str">
            <v>M3</v>
          </cell>
          <cell r="D3697">
            <v>908.11</v>
          </cell>
          <cell r="E3697">
            <v>13.93</v>
          </cell>
          <cell r="F3697">
            <v>922.04</v>
          </cell>
          <cell r="G3697">
            <v>5</v>
          </cell>
        </row>
        <row r="3698">
          <cell r="A3698" t="str">
            <v>54.01.300</v>
          </cell>
          <cell r="B3698" t="str">
            <v>Pavimento de concreto rolado (concreto pobre) para base de pavimento rígido</v>
          </cell>
          <cell r="C3698" t="str">
            <v>M3</v>
          </cell>
          <cell r="D3698">
            <v>290.35000000000002</v>
          </cell>
          <cell r="F3698">
            <v>290.35000000000002</v>
          </cell>
          <cell r="G3698">
            <v>9</v>
          </cell>
        </row>
        <row r="3699">
          <cell r="A3699" t="str">
            <v>54.01.400</v>
          </cell>
          <cell r="B3699" t="str">
            <v>Abertura de caixa até 25 cm, inclui escavação, compactação, transporte e preparo do sub-leito</v>
          </cell>
          <cell r="C3699" t="str">
            <v>M2</v>
          </cell>
          <cell r="D3699">
            <v>24.56</v>
          </cell>
          <cell r="E3699">
            <v>0.42</v>
          </cell>
          <cell r="F3699">
            <v>24.98</v>
          </cell>
          <cell r="G3699">
            <v>9</v>
          </cell>
        </row>
        <row r="3700">
          <cell r="A3700" t="str">
            <v>54.01.410</v>
          </cell>
          <cell r="B3700" t="str">
            <v>Varrição de pavimento para recapeamento</v>
          </cell>
          <cell r="C3700" t="str">
            <v>M2</v>
          </cell>
          <cell r="E3700">
            <v>0.74</v>
          </cell>
          <cell r="F3700">
            <v>0.74</v>
          </cell>
          <cell r="G3700">
            <v>9</v>
          </cell>
        </row>
        <row r="3701">
          <cell r="A3701" t="str">
            <v>54.02</v>
          </cell>
          <cell r="B3701" t="str">
            <v>Pavimentacao com pedrisco e revestimento primario</v>
          </cell>
          <cell r="G3701">
            <v>9</v>
          </cell>
        </row>
        <row r="3702">
          <cell r="A3702" t="str">
            <v>54.02.030</v>
          </cell>
          <cell r="B3702" t="str">
            <v>Revestimento primário com pedra britada, compactação mínima de 95% do PN</v>
          </cell>
          <cell r="C3702" t="str">
            <v>M3</v>
          </cell>
          <cell r="D3702">
            <v>120.58</v>
          </cell>
          <cell r="E3702">
            <v>11.88</v>
          </cell>
          <cell r="F3702">
            <v>132.46</v>
          </cell>
          <cell r="G3702">
            <v>9</v>
          </cell>
        </row>
        <row r="3703">
          <cell r="A3703" t="str">
            <v>54.02.040</v>
          </cell>
          <cell r="B3703" t="str">
            <v>Camada de areia grossa compactada manualmente com compactador</v>
          </cell>
          <cell r="C3703" t="str">
            <v>M3</v>
          </cell>
          <cell r="D3703">
            <v>191.87</v>
          </cell>
          <cell r="E3703">
            <v>87.61</v>
          </cell>
          <cell r="F3703">
            <v>279.48</v>
          </cell>
          <cell r="G3703">
            <v>9</v>
          </cell>
        </row>
        <row r="3704">
          <cell r="A3704" t="str">
            <v>54.03</v>
          </cell>
          <cell r="B3704" t="str">
            <v>Pavimentacao flexivel</v>
          </cell>
          <cell r="G3704">
            <v>9</v>
          </cell>
        </row>
        <row r="3705">
          <cell r="A3705" t="str">
            <v>54.03.200</v>
          </cell>
          <cell r="B3705" t="str">
            <v>Concreto asfáltico usinado a quente - Binder</v>
          </cell>
          <cell r="C3705" t="str">
            <v>M3</v>
          </cell>
          <cell r="D3705">
            <v>1200.25</v>
          </cell>
          <cell r="E3705">
            <v>15.47</v>
          </cell>
          <cell r="F3705">
            <v>1215.72</v>
          </cell>
          <cell r="G3705">
            <v>9</v>
          </cell>
        </row>
        <row r="3706">
          <cell r="A3706" t="str">
            <v>54.03.210</v>
          </cell>
          <cell r="B3706" t="str">
            <v>Camada de rolamento em concreto betuminoso usinado quente - CBUQ</v>
          </cell>
          <cell r="C3706" t="str">
            <v>M3</v>
          </cell>
          <cell r="D3706">
            <v>1475.2</v>
          </cell>
          <cell r="E3706">
            <v>15.47</v>
          </cell>
          <cell r="F3706">
            <v>1490.67</v>
          </cell>
          <cell r="G3706">
            <v>9</v>
          </cell>
        </row>
        <row r="3707">
          <cell r="A3707" t="str">
            <v>54.03.221</v>
          </cell>
          <cell r="B3707" t="str">
            <v>Restauração de pavimento asfáltico com concreto betuminoso usinado quente - CBUQ</v>
          </cell>
          <cell r="C3707" t="str">
            <v>M3</v>
          </cell>
          <cell r="D3707">
            <v>1475.2</v>
          </cell>
          <cell r="E3707">
            <v>15.47</v>
          </cell>
          <cell r="F3707">
            <v>1490.67</v>
          </cell>
          <cell r="G3707">
            <v>9</v>
          </cell>
        </row>
        <row r="3708">
          <cell r="A3708" t="str">
            <v>54.03.230</v>
          </cell>
          <cell r="B3708" t="str">
            <v>Imprimação betuminosa ligante</v>
          </cell>
          <cell r="C3708" t="str">
            <v>M2</v>
          </cell>
          <cell r="D3708">
            <v>5.77</v>
          </cell>
          <cell r="E3708">
            <v>0.09</v>
          </cell>
          <cell r="F3708">
            <v>5.86</v>
          </cell>
          <cell r="G3708">
            <v>5</v>
          </cell>
        </row>
        <row r="3709">
          <cell r="A3709" t="str">
            <v>54.03.240</v>
          </cell>
          <cell r="B3709" t="str">
            <v>Imprimação betuminosa impermeabilizante</v>
          </cell>
          <cell r="C3709" t="str">
            <v>M2</v>
          </cell>
          <cell r="D3709">
            <v>14.63</v>
          </cell>
          <cell r="E3709">
            <v>0.11</v>
          </cell>
          <cell r="F3709">
            <v>14.74</v>
          </cell>
          <cell r="G3709">
            <v>9</v>
          </cell>
        </row>
        <row r="3710">
          <cell r="A3710" t="str">
            <v>54.03.250</v>
          </cell>
          <cell r="B3710" t="str">
            <v>Revestimento de pré-misturado a quente</v>
          </cell>
          <cell r="C3710" t="str">
            <v>M3</v>
          </cell>
          <cell r="D3710">
            <v>1372.72</v>
          </cell>
          <cell r="E3710">
            <v>15.47</v>
          </cell>
          <cell r="F3710">
            <v>1388.19</v>
          </cell>
          <cell r="G3710">
            <v>9</v>
          </cell>
        </row>
        <row r="3711">
          <cell r="A3711" t="str">
            <v>54.03.260</v>
          </cell>
          <cell r="B3711" t="str">
            <v>Revestimento de pré-misturado a frio</v>
          </cell>
          <cell r="C3711" t="str">
            <v>M3</v>
          </cell>
          <cell r="D3711">
            <v>1276.05</v>
          </cell>
          <cell r="E3711">
            <v>37.14</v>
          </cell>
          <cell r="F3711">
            <v>1313.19</v>
          </cell>
          <cell r="G3711">
            <v>5</v>
          </cell>
        </row>
        <row r="3712">
          <cell r="A3712" t="str">
            <v>54.04</v>
          </cell>
          <cell r="B3712" t="str">
            <v>Pavimentacao em paralelepipedos e blocos de concreto</v>
          </cell>
          <cell r="G3712">
            <v>9</v>
          </cell>
        </row>
        <row r="3713">
          <cell r="A3713" t="str">
            <v>54.04.030</v>
          </cell>
          <cell r="B3713" t="str">
            <v>Pavimentação em paralelepípedo, sem rejunte</v>
          </cell>
          <cell r="C3713" t="str">
            <v>M2</v>
          </cell>
          <cell r="D3713">
            <v>301.11</v>
          </cell>
          <cell r="E3713">
            <v>23.75</v>
          </cell>
          <cell r="F3713">
            <v>324.86</v>
          </cell>
          <cell r="G3713">
            <v>9</v>
          </cell>
        </row>
        <row r="3714">
          <cell r="A3714" t="str">
            <v>54.04.040</v>
          </cell>
          <cell r="B3714" t="str">
            <v>Rejuntamento de paralelepípedo com areia</v>
          </cell>
          <cell r="C3714" t="str">
            <v>M2</v>
          </cell>
          <cell r="D3714">
            <v>15.3</v>
          </cell>
          <cell r="E3714">
            <v>1.86</v>
          </cell>
          <cell r="F3714">
            <v>17.16</v>
          </cell>
          <cell r="G3714">
            <v>9</v>
          </cell>
        </row>
        <row r="3715">
          <cell r="A3715" t="str">
            <v>54.04.050</v>
          </cell>
          <cell r="B3715" t="str">
            <v>Rejuntamento de paralelepípedo com argamassa de cimento e areia 1:3</v>
          </cell>
          <cell r="C3715" t="str">
            <v>M2</v>
          </cell>
          <cell r="D3715">
            <v>10.32</v>
          </cell>
          <cell r="E3715">
            <v>5.76</v>
          </cell>
          <cell r="F3715">
            <v>16.079999999999998</v>
          </cell>
          <cell r="G3715">
            <v>9</v>
          </cell>
        </row>
        <row r="3716">
          <cell r="A3716" t="str">
            <v>54.04.060</v>
          </cell>
          <cell r="B3716" t="str">
            <v>Rejuntamento de paralelepípedo com asfalto e pedrisco</v>
          </cell>
          <cell r="C3716" t="str">
            <v>M2</v>
          </cell>
          <cell r="D3716">
            <v>46.28</v>
          </cell>
          <cell r="E3716">
            <v>4.6399999999999997</v>
          </cell>
          <cell r="F3716">
            <v>50.92</v>
          </cell>
          <cell r="G3716">
            <v>9</v>
          </cell>
        </row>
        <row r="3717">
          <cell r="A3717" t="str">
            <v>54.04.340</v>
          </cell>
          <cell r="B3717" t="str">
            <v>Pavimentação em lajota de concreto 35 MPa, espessura 6 cm, cor natural, tipos: raquete, retangular, sextavado e 16 faces, com rejunte em areia</v>
          </cell>
          <cell r="C3717" t="str">
            <v>M2</v>
          </cell>
          <cell r="D3717">
            <v>91.23</v>
          </cell>
          <cell r="E3717">
            <v>17.920000000000002</v>
          </cell>
          <cell r="F3717">
            <v>109.15</v>
          </cell>
          <cell r="G3717">
            <v>9</v>
          </cell>
        </row>
        <row r="3718">
          <cell r="A3718" t="str">
            <v>54.04.342</v>
          </cell>
          <cell r="B3718" t="str">
            <v>Pavimentação em lajota de concreto 35 MPa, espessura 6 cm, colorido, tipos: raquete, retangular, sextavado e 16 faces, com rejunte em areia</v>
          </cell>
          <cell r="C3718" t="str">
            <v>M2</v>
          </cell>
          <cell r="D3718">
            <v>91.72</v>
          </cell>
          <cell r="E3718">
            <v>17.920000000000002</v>
          </cell>
          <cell r="F3718">
            <v>109.64</v>
          </cell>
          <cell r="G3718">
            <v>9</v>
          </cell>
        </row>
        <row r="3719">
          <cell r="A3719" t="str">
            <v>54.04.350</v>
          </cell>
          <cell r="B3719" t="str">
            <v>Pavimentação em lajota de concreto 35 MPa, espessura 8 cm, tipos: raquete, retangular, sextavado e 16 faces, com rejunte em areia</v>
          </cell>
          <cell r="C3719" t="str">
            <v>M2</v>
          </cell>
          <cell r="D3719">
            <v>96.91</v>
          </cell>
          <cell r="E3719">
            <v>23.9</v>
          </cell>
          <cell r="F3719">
            <v>120.81</v>
          </cell>
          <cell r="G3719">
            <v>5</v>
          </cell>
        </row>
        <row r="3720">
          <cell r="A3720" t="str">
            <v>54.04.360</v>
          </cell>
          <cell r="B3720" t="str">
            <v>Bloco diagonal em concreto tipo piso drenante para plantio de grama - espessura de 10 cm</v>
          </cell>
          <cell r="C3720" t="str">
            <v>M2</v>
          </cell>
          <cell r="D3720">
            <v>109.68</v>
          </cell>
          <cell r="E3720">
            <v>8.7799999999999994</v>
          </cell>
          <cell r="F3720">
            <v>118.46</v>
          </cell>
          <cell r="G3720">
            <v>9</v>
          </cell>
        </row>
        <row r="3721">
          <cell r="A3721" t="str">
            <v>54.04.392</v>
          </cell>
          <cell r="B3721" t="str">
            <v>Piso em placa de concreto permeável drenante, cor natural - espessura de 6 cm</v>
          </cell>
          <cell r="C3721" t="str">
            <v>M2</v>
          </cell>
          <cell r="D3721">
            <v>102.48</v>
          </cell>
          <cell r="E3721">
            <v>18.579999999999998</v>
          </cell>
          <cell r="F3721">
            <v>121.06</v>
          </cell>
          <cell r="G3721">
            <v>9</v>
          </cell>
        </row>
        <row r="3722">
          <cell r="A3722" t="str">
            <v>54.04.393</v>
          </cell>
          <cell r="B3722" t="str">
            <v>Piso em placa de concreto permeável drenante, cor natural - espessura de 8 cm</v>
          </cell>
          <cell r="C3722" t="str">
            <v>M2</v>
          </cell>
          <cell r="D3722">
            <v>119.82</v>
          </cell>
          <cell r="E3722">
            <v>18.579999999999998</v>
          </cell>
          <cell r="F3722">
            <v>138.4</v>
          </cell>
          <cell r="G3722">
            <v>9</v>
          </cell>
        </row>
        <row r="3723">
          <cell r="A3723" t="str">
            <v>54.06</v>
          </cell>
          <cell r="B3723" t="str">
            <v>Guias e sarjetas</v>
          </cell>
          <cell r="G3723">
            <v>9</v>
          </cell>
        </row>
        <row r="3724">
          <cell r="A3724" t="str">
            <v>54.06.020</v>
          </cell>
          <cell r="B3724" t="str">
            <v>Guia pré-moldada curva tipo PMSP 100 - fck 25 MPa</v>
          </cell>
          <cell r="C3724" t="str">
            <v>M</v>
          </cell>
          <cell r="D3724">
            <v>44.91</v>
          </cell>
          <cell r="E3724">
            <v>11.21</v>
          </cell>
          <cell r="F3724">
            <v>56.12</v>
          </cell>
          <cell r="G3724">
            <v>9</v>
          </cell>
        </row>
        <row r="3725">
          <cell r="A3725" t="str">
            <v>54.06.040</v>
          </cell>
          <cell r="B3725" t="str">
            <v>Guia pré-moldada reta tipo PMSP 100 - fck 25 MPa</v>
          </cell>
          <cell r="C3725" t="str">
            <v>M</v>
          </cell>
          <cell r="D3725">
            <v>43.74</v>
          </cell>
          <cell r="E3725">
            <v>11.21</v>
          </cell>
          <cell r="F3725">
            <v>54.95</v>
          </cell>
          <cell r="G3725">
            <v>9</v>
          </cell>
        </row>
        <row r="3726">
          <cell r="A3726" t="str">
            <v>54.06.100</v>
          </cell>
          <cell r="B3726" t="str">
            <v>Base em concreto com fck de 20 MPa, para guias, sarjetas ou sarjetões</v>
          </cell>
          <cell r="C3726" t="str">
            <v>M3</v>
          </cell>
          <cell r="D3726">
            <v>536.03</v>
          </cell>
          <cell r="E3726">
            <v>40.369999999999997</v>
          </cell>
          <cell r="F3726">
            <v>576.4</v>
          </cell>
          <cell r="G3726">
            <v>9</v>
          </cell>
        </row>
        <row r="3727">
          <cell r="A3727" t="str">
            <v>54.06.110</v>
          </cell>
          <cell r="B3727" t="str">
            <v>Base em concreto com fck de 25 MPa, para guias, sarjetas ou sarjetões</v>
          </cell>
          <cell r="C3727" t="str">
            <v>M3</v>
          </cell>
          <cell r="D3727">
            <v>558.38</v>
          </cell>
          <cell r="E3727">
            <v>40.369999999999997</v>
          </cell>
          <cell r="F3727">
            <v>598.75</v>
          </cell>
          <cell r="G3727">
            <v>9</v>
          </cell>
        </row>
        <row r="3728">
          <cell r="A3728" t="str">
            <v>54.06.151</v>
          </cell>
          <cell r="B3728" t="str">
            <v>Execução de perfil extrusado no local, sem concreto</v>
          </cell>
          <cell r="C3728" t="str">
            <v>M3</v>
          </cell>
          <cell r="D3728">
            <v>87.74</v>
          </cell>
          <cell r="E3728">
            <v>290.77999999999997</v>
          </cell>
          <cell r="F3728">
            <v>378.52</v>
          </cell>
          <cell r="G3728">
            <v>9</v>
          </cell>
        </row>
        <row r="3729">
          <cell r="A3729" t="str">
            <v>54.06.160</v>
          </cell>
          <cell r="B3729" t="str">
            <v>Sarjeta ou sarjetão moldado no local, tipo PMSP em concreto com fck 20 MPa</v>
          </cell>
          <cell r="C3729" t="str">
            <v>M3</v>
          </cell>
          <cell r="D3729">
            <v>747.95</v>
          </cell>
          <cell r="E3729">
            <v>82.36</v>
          </cell>
          <cell r="F3729">
            <v>830.31</v>
          </cell>
          <cell r="G3729">
            <v>9</v>
          </cell>
        </row>
        <row r="3730">
          <cell r="A3730" t="str">
            <v>54.06.170</v>
          </cell>
          <cell r="B3730" t="str">
            <v>Sarjeta ou sarjetão moldado no local, tipo PMSP em concreto com fck 25 MPa</v>
          </cell>
          <cell r="C3730" t="str">
            <v>M3</v>
          </cell>
          <cell r="D3730">
            <v>770.3</v>
          </cell>
          <cell r="E3730">
            <v>82.36</v>
          </cell>
          <cell r="F3730">
            <v>852.66</v>
          </cell>
          <cell r="G3730">
            <v>5</v>
          </cell>
        </row>
        <row r="3731">
          <cell r="A3731" t="str">
            <v>54.07</v>
          </cell>
          <cell r="B3731" t="str">
            <v>Calcadas e passeios.</v>
          </cell>
          <cell r="G3731">
            <v>9</v>
          </cell>
        </row>
        <row r="3732">
          <cell r="A3732" t="str">
            <v>54.07.040</v>
          </cell>
          <cell r="B3732" t="str">
            <v>Passeio em mosaico português</v>
          </cell>
          <cell r="C3732" t="str">
            <v>M2</v>
          </cell>
          <cell r="D3732">
            <v>365.64</v>
          </cell>
          <cell r="F3732">
            <v>365.64</v>
          </cell>
          <cell r="G3732">
            <v>9</v>
          </cell>
        </row>
        <row r="3733">
          <cell r="A3733" t="str">
            <v>54.07.110</v>
          </cell>
          <cell r="B3733" t="str">
            <v>Piso em ladrilho hidráulico preto, branco e cinza, assentado com argamassa colante industrializada</v>
          </cell>
          <cell r="C3733" t="str">
            <v>M2</v>
          </cell>
          <cell r="D3733">
            <v>81.13</v>
          </cell>
          <cell r="E3733">
            <v>10.49</v>
          </cell>
          <cell r="F3733">
            <v>91.62</v>
          </cell>
          <cell r="G3733">
            <v>9</v>
          </cell>
        </row>
        <row r="3734">
          <cell r="A3734" t="str">
            <v>54.07.130</v>
          </cell>
          <cell r="B3734" t="str">
            <v>Piso em ladrilho hidráulico várias cores 20 x 20 cm, assentado com argamassa colante industrializada</v>
          </cell>
          <cell r="C3734" t="str">
            <v>M2</v>
          </cell>
          <cell r="D3734">
            <v>84.54</v>
          </cell>
          <cell r="E3734">
            <v>10.49</v>
          </cell>
          <cell r="F3734">
            <v>95.03</v>
          </cell>
          <cell r="G3734">
            <v>9</v>
          </cell>
        </row>
        <row r="3735">
          <cell r="A3735" t="str">
            <v>54.07.210</v>
          </cell>
          <cell r="B3735" t="str">
            <v>Rejuntamento de piso em ladrilho hidráulico (20 x 20 x 1,8 cm) com argamassa industrializada para rejunte, juntas de 2 mm</v>
          </cell>
          <cell r="C3735" t="str">
            <v>M2</v>
          </cell>
          <cell r="D3735">
            <v>4.7699999999999996</v>
          </cell>
          <cell r="E3735">
            <v>9.36</v>
          </cell>
          <cell r="F3735">
            <v>14.13</v>
          </cell>
          <cell r="G3735">
            <v>9</v>
          </cell>
        </row>
        <row r="3736">
          <cell r="A3736" t="str">
            <v>54.07.240</v>
          </cell>
          <cell r="B3736" t="str">
            <v>Rejuntamento de piso em ladrilho hidráulico (30 x 30 x 2,5 cm), com cimento branco, juntas de 2 mm</v>
          </cell>
          <cell r="C3736" t="str">
            <v>M2</v>
          </cell>
          <cell r="D3736">
            <v>2.0699999999999998</v>
          </cell>
          <cell r="E3736">
            <v>9.36</v>
          </cell>
          <cell r="F3736">
            <v>11.43</v>
          </cell>
          <cell r="G3736">
            <v>9</v>
          </cell>
        </row>
        <row r="3737">
          <cell r="A3737" t="str">
            <v>54.07.260</v>
          </cell>
          <cell r="B3737" t="str">
            <v>Piso em ladrilho hidráulico tipo rampa várias cores 30 x 30 cm, antiderrapante, assentado com argamassa mista</v>
          </cell>
          <cell r="C3737" t="str">
            <v>M2</v>
          </cell>
          <cell r="D3737">
            <v>110.77</v>
          </cell>
          <cell r="E3737">
            <v>26.57</v>
          </cell>
          <cell r="F3737">
            <v>137.34</v>
          </cell>
          <cell r="G3737">
            <v>9</v>
          </cell>
        </row>
        <row r="3738">
          <cell r="A3738" t="str">
            <v>54.08</v>
          </cell>
          <cell r="B3738" t="str">
            <v>Pavimentação rígida</v>
          </cell>
          <cell r="G3738">
            <v>5</v>
          </cell>
        </row>
        <row r="3739">
          <cell r="A3739" t="str">
            <v>54.08.001</v>
          </cell>
          <cell r="B3739" t="str">
            <v>Nivelamento e regularização de superfície e desempeno mecânico através de régua vibratória de pavimento em concreto</v>
          </cell>
          <cell r="C3739" t="str">
            <v>M2</v>
          </cell>
          <cell r="D3739">
            <v>0.23</v>
          </cell>
          <cell r="E3739">
            <v>0.25</v>
          </cell>
          <cell r="F3739">
            <v>0.48</v>
          </cell>
          <cell r="G3739">
            <v>9</v>
          </cell>
        </row>
        <row r="3740">
          <cell r="A3740" t="str">
            <v>54.08.002</v>
          </cell>
          <cell r="B3740" t="str">
            <v>Texturização de superfície de pavimento em concreto com vassoura</v>
          </cell>
          <cell r="C3740" t="str">
            <v>M2</v>
          </cell>
          <cell r="D3740">
            <v>1.04</v>
          </cell>
          <cell r="E3740">
            <v>0.25</v>
          </cell>
          <cell r="F3740">
            <v>1.29</v>
          </cell>
          <cell r="G3740">
            <v>9</v>
          </cell>
        </row>
        <row r="3741">
          <cell r="A3741" t="str">
            <v>54.08.010</v>
          </cell>
          <cell r="B3741" t="str">
            <v>Fibra em polipropileno (macrofibra), resistência residual 4,3+-0,3 Mpa</v>
          </cell>
          <cell r="C3741" t="str">
            <v>KG</v>
          </cell>
          <cell r="D3741">
            <v>33.93</v>
          </cell>
          <cell r="E3741">
            <v>18.12</v>
          </cell>
          <cell r="F3741">
            <v>52.05</v>
          </cell>
          <cell r="G3741">
            <v>9</v>
          </cell>
        </row>
        <row r="3742">
          <cell r="A3742" t="str">
            <v>54.08.011</v>
          </cell>
          <cell r="B3742" t="str">
            <v>Fibra polimérica (microfibra anticrack), tenacidade mínima 5cN/dtex</v>
          </cell>
          <cell r="C3742" t="str">
            <v>KG</v>
          </cell>
          <cell r="D3742">
            <v>27</v>
          </cell>
          <cell r="E3742">
            <v>18.12</v>
          </cell>
          <cell r="F3742">
            <v>45.12</v>
          </cell>
          <cell r="G3742">
            <v>9</v>
          </cell>
        </row>
        <row r="3743">
          <cell r="A3743" t="str">
            <v>54.20</v>
          </cell>
          <cell r="B3743" t="str">
            <v>Reparos, conservacoes e complementos - GRUPO 54</v>
          </cell>
          <cell r="G3743">
            <v>9</v>
          </cell>
        </row>
        <row r="3744">
          <cell r="A3744" t="str">
            <v>54.20.040</v>
          </cell>
          <cell r="B3744" t="str">
            <v>Bate-roda em concreto pré-moldado</v>
          </cell>
          <cell r="C3744" t="str">
            <v>M</v>
          </cell>
          <cell r="D3744">
            <v>64.37</v>
          </cell>
          <cell r="E3744">
            <v>12.81</v>
          </cell>
          <cell r="F3744">
            <v>77.180000000000007</v>
          </cell>
          <cell r="G3744">
            <v>9</v>
          </cell>
        </row>
        <row r="3745">
          <cell r="A3745" t="str">
            <v>54.20.050</v>
          </cell>
          <cell r="B3745" t="str">
            <v>Bate rodas / limitador de pneus em resina</v>
          </cell>
          <cell r="C3745" t="str">
            <v>UN</v>
          </cell>
          <cell r="D3745">
            <v>119.64</v>
          </cell>
          <cell r="E3745">
            <v>18</v>
          </cell>
          <cell r="F3745">
            <v>137.63999999999999</v>
          </cell>
          <cell r="G3745">
            <v>5</v>
          </cell>
        </row>
        <row r="3746">
          <cell r="A3746" t="str">
            <v>54.20.100</v>
          </cell>
          <cell r="B3746" t="str">
            <v>Reassentamento de guia pré-moldada reta e/ou curva</v>
          </cell>
          <cell r="C3746" t="str">
            <v>M</v>
          </cell>
          <cell r="D3746">
            <v>10.34</v>
          </cell>
          <cell r="E3746">
            <v>11.21</v>
          </cell>
          <cell r="F3746">
            <v>21.55</v>
          </cell>
          <cell r="G3746">
            <v>9</v>
          </cell>
        </row>
        <row r="3747">
          <cell r="A3747" t="str">
            <v>54.20.110</v>
          </cell>
          <cell r="B3747" t="str">
            <v>Reassentamento de paralelepípedos, sem rejunte</v>
          </cell>
          <cell r="C3747" t="str">
            <v>M2</v>
          </cell>
          <cell r="D3747">
            <v>16.32</v>
          </cell>
          <cell r="E3747">
            <v>23.75</v>
          </cell>
          <cell r="F3747">
            <v>40.07</v>
          </cell>
          <cell r="G3747">
            <v>9</v>
          </cell>
        </row>
        <row r="3748">
          <cell r="A3748" t="str">
            <v>54.20.120</v>
          </cell>
          <cell r="B3748" t="str">
            <v>Reassentamento de pavimentação em lajota de concreto, espessura 6 cm, com rejunte em areia</v>
          </cell>
          <cell r="C3748" t="str">
            <v>M2</v>
          </cell>
          <cell r="D3748">
            <v>10.37</v>
          </cell>
          <cell r="E3748">
            <v>14.67</v>
          </cell>
          <cell r="F3748">
            <v>25.04</v>
          </cell>
          <cell r="G3748">
            <v>9</v>
          </cell>
        </row>
        <row r="3749">
          <cell r="A3749" t="str">
            <v>54.20.130</v>
          </cell>
          <cell r="B3749" t="str">
            <v>Reassentamento de pavimentação em lajota de concreto, espessura 8 cm, com rejunte em areia</v>
          </cell>
          <cell r="C3749" t="str">
            <v>M2</v>
          </cell>
          <cell r="D3749">
            <v>10.5</v>
          </cell>
          <cell r="E3749">
            <v>16.989999999999998</v>
          </cell>
          <cell r="F3749">
            <v>27.49</v>
          </cell>
          <cell r="G3749">
            <v>9</v>
          </cell>
        </row>
        <row r="3750">
          <cell r="A3750" t="str">
            <v>54.20.140</v>
          </cell>
          <cell r="B3750" t="str">
            <v>Reassentamento de pavimentação em lajota de concreto, espessura 10 cm, com rejunte em areia</v>
          </cell>
          <cell r="C3750" t="str">
            <v>M2</v>
          </cell>
          <cell r="D3750">
            <v>10.68</v>
          </cell>
          <cell r="E3750">
            <v>20.41</v>
          </cell>
          <cell r="F3750">
            <v>31.09</v>
          </cell>
          <cell r="G3750">
            <v>5</v>
          </cell>
        </row>
        <row r="3751">
          <cell r="A3751" t="str">
            <v>55</v>
          </cell>
          <cell r="B3751" t="str">
            <v>LIMPEZA E ARREMATE</v>
          </cell>
          <cell r="G3751">
            <v>9</v>
          </cell>
        </row>
        <row r="3752">
          <cell r="A3752" t="str">
            <v>55.01</v>
          </cell>
          <cell r="B3752" t="str">
            <v>Limpeza de obra</v>
          </cell>
          <cell r="G3752">
            <v>9</v>
          </cell>
        </row>
        <row r="3753">
          <cell r="A3753" t="str">
            <v>55.01.020</v>
          </cell>
          <cell r="B3753" t="str">
            <v>Limpeza final da obra</v>
          </cell>
          <cell r="C3753" t="str">
            <v>M2</v>
          </cell>
          <cell r="E3753">
            <v>13</v>
          </cell>
          <cell r="F3753">
            <v>13</v>
          </cell>
          <cell r="G3753">
            <v>9</v>
          </cell>
        </row>
        <row r="3754">
          <cell r="A3754" t="str">
            <v>55.01.030</v>
          </cell>
          <cell r="B3754" t="str">
            <v>Limpeza complementar com hidrojateamento</v>
          </cell>
          <cell r="C3754" t="str">
            <v>M2</v>
          </cell>
          <cell r="D3754">
            <v>2.76</v>
          </cell>
          <cell r="E3754">
            <v>5.37</v>
          </cell>
          <cell r="F3754">
            <v>8.1300000000000008</v>
          </cell>
          <cell r="G3754">
            <v>9</v>
          </cell>
        </row>
        <row r="3755">
          <cell r="A3755" t="str">
            <v>55.01.070</v>
          </cell>
          <cell r="B3755" t="str">
            <v>Limpeza complementar e especial de piso com produtos químicos</v>
          </cell>
          <cell r="C3755" t="str">
            <v>M2</v>
          </cell>
          <cell r="D3755">
            <v>2.35</v>
          </cell>
          <cell r="E3755">
            <v>3.71</v>
          </cell>
          <cell r="F3755">
            <v>6.06</v>
          </cell>
          <cell r="G3755">
            <v>9</v>
          </cell>
        </row>
        <row r="3756">
          <cell r="A3756" t="str">
            <v>55.01.080</v>
          </cell>
          <cell r="B3756" t="str">
            <v>Limpeza complementar e especial de peças e aparelhos sanitários</v>
          </cell>
          <cell r="C3756" t="str">
            <v>UN</v>
          </cell>
          <cell r="E3756">
            <v>14.86</v>
          </cell>
          <cell r="F3756">
            <v>14.86</v>
          </cell>
          <cell r="G3756">
            <v>9</v>
          </cell>
        </row>
        <row r="3757">
          <cell r="A3757" t="str">
            <v>55.01.100</v>
          </cell>
          <cell r="B3757" t="str">
            <v>Limpeza complementar e especial de vidros</v>
          </cell>
          <cell r="C3757" t="str">
            <v>M2</v>
          </cell>
          <cell r="E3757">
            <v>13.93</v>
          </cell>
          <cell r="F3757">
            <v>13.93</v>
          </cell>
          <cell r="G3757">
            <v>9</v>
          </cell>
        </row>
        <row r="3758">
          <cell r="A3758" t="str">
            <v>55.01.130</v>
          </cell>
          <cell r="B3758" t="str">
            <v>Limpeza e lavagem de superfície revestida com material cerâmico ou pastilhas por hidrojateamento com rejuntamento</v>
          </cell>
          <cell r="C3758" t="str">
            <v>M2</v>
          </cell>
          <cell r="D3758">
            <v>8.14</v>
          </cell>
          <cell r="E3758">
            <v>5.37</v>
          </cell>
          <cell r="F3758">
            <v>13.51</v>
          </cell>
          <cell r="G3758">
            <v>2</v>
          </cell>
        </row>
        <row r="3759">
          <cell r="A3759" t="str">
            <v>55.01.140</v>
          </cell>
          <cell r="B3759" t="str">
            <v>Limpeza de superfície com hidrojateamento</v>
          </cell>
          <cell r="C3759" t="str">
            <v>M2</v>
          </cell>
          <cell r="D3759">
            <v>7.49</v>
          </cell>
          <cell r="F3759">
            <v>7.49</v>
          </cell>
          <cell r="G3759">
            <v>5</v>
          </cell>
        </row>
        <row r="3760">
          <cell r="A3760" t="str">
            <v>55.02</v>
          </cell>
          <cell r="B3760" t="str">
            <v>Limpeza e desinfeccao sanitaria</v>
          </cell>
          <cell r="G3760">
            <v>9</v>
          </cell>
        </row>
        <row r="3761">
          <cell r="A3761" t="str">
            <v>55.02.010</v>
          </cell>
          <cell r="B3761" t="str">
            <v>Limpeza de caixa de inspeção</v>
          </cell>
          <cell r="C3761" t="str">
            <v>UN</v>
          </cell>
          <cell r="E3761">
            <v>5.57</v>
          </cell>
          <cell r="F3761">
            <v>5.57</v>
          </cell>
          <cell r="G3761">
            <v>9</v>
          </cell>
        </row>
        <row r="3762">
          <cell r="A3762" t="str">
            <v>55.02.012</v>
          </cell>
          <cell r="B3762" t="str">
            <v>Limpeza de caixa de passagem, poço de visita ou bueiro</v>
          </cell>
          <cell r="C3762" t="str">
            <v>UN</v>
          </cell>
          <cell r="D3762">
            <v>26.46</v>
          </cell>
          <cell r="E3762">
            <v>18.57</v>
          </cell>
          <cell r="F3762">
            <v>45.03</v>
          </cell>
          <cell r="G3762">
            <v>9</v>
          </cell>
        </row>
        <row r="3763">
          <cell r="A3763" t="str">
            <v>55.02.020</v>
          </cell>
          <cell r="B3763" t="str">
            <v>Limpeza de fossa</v>
          </cell>
          <cell r="C3763" t="str">
            <v>M3</v>
          </cell>
          <cell r="D3763">
            <v>216.22</v>
          </cell>
          <cell r="F3763">
            <v>216.22</v>
          </cell>
          <cell r="G3763">
            <v>9</v>
          </cell>
        </row>
        <row r="3764">
          <cell r="A3764" t="str">
            <v>55.02.040</v>
          </cell>
          <cell r="B3764" t="str">
            <v>Limpeza e desobstrução de boca de lobo</v>
          </cell>
          <cell r="C3764" t="str">
            <v>UN</v>
          </cell>
          <cell r="E3764">
            <v>20.6</v>
          </cell>
          <cell r="F3764">
            <v>20.6</v>
          </cell>
          <cell r="G3764">
            <v>9</v>
          </cell>
        </row>
        <row r="3765">
          <cell r="A3765" t="str">
            <v>55.02.050</v>
          </cell>
          <cell r="B3765" t="str">
            <v>Limpeza e desobstrução de canaletas ou tubulações de águas pluviais</v>
          </cell>
          <cell r="C3765" t="str">
            <v>M</v>
          </cell>
          <cell r="E3765">
            <v>10.29</v>
          </cell>
          <cell r="F3765">
            <v>10.29</v>
          </cell>
          <cell r="G3765">
            <v>9</v>
          </cell>
        </row>
        <row r="3766">
          <cell r="A3766" t="str">
            <v>55.02.060</v>
          </cell>
          <cell r="B3766" t="str">
            <v>Limpeza e desentupimento manual de tubulação de esgoto predial</v>
          </cell>
          <cell r="C3766" t="str">
            <v>M</v>
          </cell>
          <cell r="E3766">
            <v>10.99</v>
          </cell>
          <cell r="F3766">
            <v>10.99</v>
          </cell>
          <cell r="G3766">
            <v>9</v>
          </cell>
        </row>
        <row r="3767">
          <cell r="A3767" t="str">
            <v>55.10</v>
          </cell>
          <cell r="B3767" t="str">
            <v>Remocao de entulho</v>
          </cell>
          <cell r="G3767">
            <v>5</v>
          </cell>
        </row>
        <row r="3768">
          <cell r="A3768" t="str">
            <v>55.10.030</v>
          </cell>
          <cell r="B3768" t="str">
            <v>Locação de duto coletor de entulho</v>
          </cell>
          <cell r="C3768" t="str">
            <v>MXMES</v>
          </cell>
          <cell r="D3768">
            <v>97.07</v>
          </cell>
          <cell r="F3768">
            <v>97.07</v>
          </cell>
          <cell r="G3768">
            <v>9</v>
          </cell>
        </row>
        <row r="3769">
          <cell r="A3769" t="str">
            <v>61</v>
          </cell>
          <cell r="B3769" t="str">
            <v>CONFORTO MECANICO, EQUIPAMENTO E SISTEMA</v>
          </cell>
          <cell r="G3769">
            <v>9</v>
          </cell>
        </row>
        <row r="3770">
          <cell r="A3770" t="str">
            <v>61.01</v>
          </cell>
          <cell r="B3770" t="str">
            <v>Elevador</v>
          </cell>
          <cell r="G3770">
            <v>9</v>
          </cell>
        </row>
        <row r="3771">
          <cell r="A3771" t="str">
            <v>61.01.670</v>
          </cell>
          <cell r="B3771" t="str">
            <v>Elevador para passageiros, uso interno com capacidade mínima de 600 kg para duas paradas, portas unilaterais</v>
          </cell>
          <cell r="C3771" t="str">
            <v>CJ</v>
          </cell>
          <cell r="D3771">
            <v>136057.79999999999</v>
          </cell>
          <cell r="F3771">
            <v>136057.79999999999</v>
          </cell>
          <cell r="G3771">
            <v>9</v>
          </cell>
        </row>
        <row r="3772">
          <cell r="A3772" t="str">
            <v>61.01.680</v>
          </cell>
          <cell r="B3772" t="str">
            <v>Elevador para passageiros, uso interno com capacidade mínima de 600 kg para três paradas, portas unilaterais</v>
          </cell>
          <cell r="C3772" t="str">
            <v>CJ</v>
          </cell>
          <cell r="D3772">
            <v>160050</v>
          </cell>
          <cell r="F3772">
            <v>160050</v>
          </cell>
          <cell r="G3772">
            <v>9</v>
          </cell>
        </row>
        <row r="3773">
          <cell r="A3773" t="str">
            <v>61.01.690</v>
          </cell>
          <cell r="B3773" t="str">
            <v>Elevador para passageiros, uso interno com capacidade mínima de 600 kg para três paradas, portas bilaterais</v>
          </cell>
          <cell r="C3773" t="str">
            <v>CJ</v>
          </cell>
          <cell r="D3773">
            <v>154696.70000000001</v>
          </cell>
          <cell r="F3773">
            <v>154696.70000000001</v>
          </cell>
          <cell r="G3773">
            <v>9</v>
          </cell>
        </row>
        <row r="3774">
          <cell r="A3774" t="str">
            <v>61.01.760</v>
          </cell>
          <cell r="B3774" t="str">
            <v>Elevador para passageiros, uso interno com capacidade mínima de 600 kg para quatro paradas, portas bilaterais</v>
          </cell>
          <cell r="C3774" t="str">
            <v>CJ</v>
          </cell>
          <cell r="D3774">
            <v>166274.29999999999</v>
          </cell>
          <cell r="F3774">
            <v>166274.29999999999</v>
          </cell>
          <cell r="G3774">
            <v>5</v>
          </cell>
        </row>
        <row r="3775">
          <cell r="A3775" t="str">
            <v>61.01.770</v>
          </cell>
          <cell r="B3775" t="str">
            <v>Elevador para passageiros, uso interno com capacidade mínima de 600 kg para quatro paradas, portas unilaterais</v>
          </cell>
          <cell r="C3775" t="str">
            <v>CJ</v>
          </cell>
          <cell r="D3775">
            <v>169750</v>
          </cell>
          <cell r="F3775">
            <v>169750</v>
          </cell>
          <cell r="G3775">
            <v>9</v>
          </cell>
        </row>
        <row r="3776">
          <cell r="A3776" t="str">
            <v>61.01.800</v>
          </cell>
          <cell r="B3776" t="str">
            <v>Fechamento em vidro laminado para caixa de elevador</v>
          </cell>
          <cell r="C3776" t="str">
            <v>M2</v>
          </cell>
          <cell r="D3776">
            <v>1831.48</v>
          </cell>
          <cell r="F3776">
            <v>1831.48</v>
          </cell>
          <cell r="G3776">
            <v>2</v>
          </cell>
        </row>
        <row r="3777">
          <cell r="A3777" t="str">
            <v>61.10</v>
          </cell>
          <cell r="B3777" t="str">
            <v>Climatizacao</v>
          </cell>
          <cell r="G3777">
            <v>5</v>
          </cell>
        </row>
        <row r="3778">
          <cell r="A3778" t="str">
            <v>61.10.001</v>
          </cell>
          <cell r="B3778" t="str">
            <v>Resfriadora de líquidos (chiller), com compressor e condensação à ar, capacidade de 120 TR</v>
          </cell>
          <cell r="C3778" t="str">
            <v>UN</v>
          </cell>
          <cell r="D3778">
            <v>451993.54</v>
          </cell>
          <cell r="E3778">
            <v>28298.15</v>
          </cell>
          <cell r="F3778">
            <v>480291.69</v>
          </cell>
          <cell r="G3778">
            <v>9</v>
          </cell>
        </row>
        <row r="3779">
          <cell r="A3779" t="str">
            <v>61.10.007</v>
          </cell>
          <cell r="B3779" t="str">
            <v>Resfriadora de líquidos (chiller), com compressor e condensação à ar, capacidade de 160 TR</v>
          </cell>
          <cell r="C3779" t="str">
            <v>UN</v>
          </cell>
          <cell r="D3779">
            <v>467596.48</v>
          </cell>
          <cell r="E3779">
            <v>30144.400000000001</v>
          </cell>
          <cell r="F3779">
            <v>497740.88</v>
          </cell>
          <cell r="G3779">
            <v>9</v>
          </cell>
        </row>
        <row r="3780">
          <cell r="A3780" t="str">
            <v>61.10.010</v>
          </cell>
          <cell r="B3780" t="str">
            <v>Resfriadora de líquidos (chiller), com compressor e condensação à ar, capacidade de 200-210 TR</v>
          </cell>
          <cell r="C3780" t="str">
            <v>UN</v>
          </cell>
          <cell r="D3780">
            <v>687501.03</v>
          </cell>
          <cell r="E3780">
            <v>27406.25</v>
          </cell>
          <cell r="F3780">
            <v>714907.28</v>
          </cell>
          <cell r="G3780">
            <v>9</v>
          </cell>
        </row>
        <row r="3781">
          <cell r="A3781" t="str">
            <v>61.10.012</v>
          </cell>
          <cell r="B3781" t="str">
            <v>Resfriadora de líquidos (chiller), com compressor e condensação à ar, capacidade de 80 TR</v>
          </cell>
          <cell r="C3781" t="str">
            <v>UN</v>
          </cell>
          <cell r="D3781">
            <v>279803.82</v>
          </cell>
          <cell r="E3781">
            <v>22638.52</v>
          </cell>
          <cell r="F3781">
            <v>302442.34000000003</v>
          </cell>
          <cell r="G3781">
            <v>9</v>
          </cell>
        </row>
        <row r="3782">
          <cell r="A3782" t="str">
            <v>61.10.014</v>
          </cell>
          <cell r="B3782" t="str">
            <v>Resfriadora de líquidos (chiller), com compressor e condensação à ar, capacidade de 20 TR</v>
          </cell>
          <cell r="C3782" t="str">
            <v>UN</v>
          </cell>
          <cell r="D3782">
            <v>88677.97</v>
          </cell>
          <cell r="E3782">
            <v>14149.08</v>
          </cell>
          <cell r="F3782">
            <v>102827.05</v>
          </cell>
          <cell r="G3782">
            <v>9</v>
          </cell>
        </row>
        <row r="3783">
          <cell r="A3783" t="str">
            <v>61.10.100</v>
          </cell>
          <cell r="B3783" t="str">
            <v>Tratamento de ar (fan-coil) tipo Air Handling Unit de concepção modular, capacidade de 10 TR</v>
          </cell>
          <cell r="C3783" t="str">
            <v>UN</v>
          </cell>
          <cell r="D3783">
            <v>23040.12</v>
          </cell>
          <cell r="E3783">
            <v>3349.9</v>
          </cell>
          <cell r="F3783">
            <v>26390.02</v>
          </cell>
          <cell r="G3783">
            <v>9</v>
          </cell>
        </row>
        <row r="3784">
          <cell r="A3784" t="str">
            <v>61.10.101</v>
          </cell>
          <cell r="B3784" t="str">
            <v>Tratamento de ar (fan-Coil) tipo Air Handling Unit de concepção modular, capacidade de 6 TR</v>
          </cell>
          <cell r="C3784" t="str">
            <v>UN</v>
          </cell>
          <cell r="D3784">
            <v>19434.53</v>
          </cell>
          <cell r="E3784">
            <v>3349.9</v>
          </cell>
          <cell r="F3784">
            <v>22784.43</v>
          </cell>
          <cell r="G3784">
            <v>5</v>
          </cell>
        </row>
        <row r="3785">
          <cell r="A3785" t="str">
            <v>61.10.110</v>
          </cell>
          <cell r="B3785" t="str">
            <v>Tratamento de ar (fan-coil) tipo Air Handling Unit de concepção modular, capacidade de 40 TR</v>
          </cell>
          <cell r="C3785" t="str">
            <v>UN</v>
          </cell>
          <cell r="D3785">
            <v>63365.22</v>
          </cell>
          <cell r="E3785">
            <v>7317.8</v>
          </cell>
          <cell r="F3785">
            <v>70683.02</v>
          </cell>
          <cell r="G3785">
            <v>9</v>
          </cell>
        </row>
        <row r="3786">
          <cell r="A3786" t="str">
            <v>61.10.120</v>
          </cell>
          <cell r="B3786" t="str">
            <v>Tratamento de ar (fan-coil) tipo Air Handling Unit de concepção modular, capacidade de 50 TR</v>
          </cell>
          <cell r="C3786" t="str">
            <v>UN</v>
          </cell>
          <cell r="D3786">
            <v>57780.91</v>
          </cell>
          <cell r="E3786">
            <v>8929.5499999999993</v>
          </cell>
          <cell r="F3786">
            <v>66710.460000000006</v>
          </cell>
          <cell r="G3786">
            <v>9</v>
          </cell>
        </row>
        <row r="3787">
          <cell r="A3787" t="str">
            <v>61.10.200</v>
          </cell>
          <cell r="B3787" t="str">
            <v>Tratamento de ar compacta fancolete hidrônico tipo piso-teto, vazão de ar nominal 637 m³/h, capacidade de refrigeração 14.000 Btu/h - 1,2 TR</v>
          </cell>
          <cell r="C3787" t="str">
            <v>UN</v>
          </cell>
          <cell r="D3787">
            <v>5513.8</v>
          </cell>
          <cell r="E3787">
            <v>564.96</v>
          </cell>
          <cell r="F3787">
            <v>6078.76</v>
          </cell>
          <cell r="G3787">
            <v>9</v>
          </cell>
        </row>
        <row r="3788">
          <cell r="A3788" t="str">
            <v>61.10.210</v>
          </cell>
          <cell r="B3788" t="str">
            <v>Tratamento de ar compacta fancolete hidrônico tipo piso-teto, vazão de ar nominal 1.215 m³/h, capacidade de refrigeração 25.000 Btu/h - 2,1 TR</v>
          </cell>
          <cell r="C3788" t="str">
            <v>UN</v>
          </cell>
          <cell r="D3788">
            <v>6009.45</v>
          </cell>
          <cell r="E3788">
            <v>706.2</v>
          </cell>
          <cell r="F3788">
            <v>6715.65</v>
          </cell>
          <cell r="G3788">
            <v>9</v>
          </cell>
        </row>
        <row r="3789">
          <cell r="A3789" t="str">
            <v>61.10.220</v>
          </cell>
          <cell r="B3789" t="str">
            <v>Tratamento de ar compacta fancolete hidrônico tipo piso-teto, vazão de ar nominal 1.758 m³/h, capacidade de refrigeração 36.000 Btu/h - 3,0 TR</v>
          </cell>
          <cell r="C3789" t="str">
            <v>UN</v>
          </cell>
          <cell r="D3789">
            <v>7076.61</v>
          </cell>
          <cell r="E3789">
            <v>847.44</v>
          </cell>
          <cell r="F3789">
            <v>7924.05</v>
          </cell>
          <cell r="G3789">
            <v>9</v>
          </cell>
        </row>
        <row r="3790">
          <cell r="A3790" t="str">
            <v>61.10.230</v>
          </cell>
          <cell r="B3790" t="str">
            <v>Tratamento de ar compacta fancolete hidrônico tipo piso-teto, vazão de ar nominal 2.166 m³/h, capacidade de refrigeração 48.000 Btu/h - 4,0 TR</v>
          </cell>
          <cell r="C3790" t="str">
            <v>UN</v>
          </cell>
          <cell r="D3790">
            <v>7167.32</v>
          </cell>
          <cell r="E3790">
            <v>918.06</v>
          </cell>
          <cell r="F3790">
            <v>8085.38</v>
          </cell>
          <cell r="G3790">
            <v>9</v>
          </cell>
        </row>
        <row r="3791">
          <cell r="A3791" t="str">
            <v>61.10.250</v>
          </cell>
          <cell r="B3791" t="str">
            <v>Tratamento de ar compacta fancolete hidrônico tipo cassete, capacidade de refrigeração 20.000 Btu/h - 1,6 TR</v>
          </cell>
          <cell r="C3791" t="str">
            <v>UN</v>
          </cell>
          <cell r="D3791">
            <v>4652.37</v>
          </cell>
          <cell r="E3791">
            <v>442.29</v>
          </cell>
          <cell r="F3791">
            <v>5094.66</v>
          </cell>
          <cell r="G3791">
            <v>9</v>
          </cell>
        </row>
        <row r="3792">
          <cell r="A3792" t="str">
            <v>61.10.260</v>
          </cell>
          <cell r="B3792" t="str">
            <v>Tratamento de ar compacta fancolete hidrônico tipo cassete, capacidade de refrigeração 25.000 Btu/h - 2,1 TR</v>
          </cell>
          <cell r="C3792" t="str">
            <v>UN</v>
          </cell>
          <cell r="D3792">
            <v>4949.47</v>
          </cell>
          <cell r="E3792">
            <v>442.29</v>
          </cell>
          <cell r="F3792">
            <v>5391.76</v>
          </cell>
          <cell r="G3792">
            <v>9</v>
          </cell>
        </row>
        <row r="3793">
          <cell r="A3793" t="str">
            <v>61.10.270</v>
          </cell>
          <cell r="B3793" t="str">
            <v>Tratamento de ar compacta fancolete hidrônico tipo cassete, capacidade de refrigeração 32.000 Btu/h - 2,6 TR</v>
          </cell>
          <cell r="C3793" t="str">
            <v>UN</v>
          </cell>
          <cell r="D3793">
            <v>5800.92</v>
          </cell>
          <cell r="E3793">
            <v>442.29</v>
          </cell>
          <cell r="F3793">
            <v>6243.21</v>
          </cell>
          <cell r="G3793">
            <v>9</v>
          </cell>
        </row>
        <row r="3794">
          <cell r="A3794" t="str">
            <v>61.10.300</v>
          </cell>
          <cell r="B3794" t="str">
            <v>Duto flexível aluminizado, seção circular de 10cm (4´)</v>
          </cell>
          <cell r="C3794" t="str">
            <v>M</v>
          </cell>
          <cell r="D3794">
            <v>12.44</v>
          </cell>
          <cell r="E3794">
            <v>12.27</v>
          </cell>
          <cell r="F3794">
            <v>24.71</v>
          </cell>
          <cell r="G3794">
            <v>9</v>
          </cell>
        </row>
        <row r="3795">
          <cell r="A3795" t="str">
            <v>61.10.310</v>
          </cell>
          <cell r="B3795" t="str">
            <v>Duto flexível aluminizado, seção circular de 15cm (6´)</v>
          </cell>
          <cell r="C3795" t="str">
            <v>M</v>
          </cell>
          <cell r="D3795">
            <v>17.22</v>
          </cell>
          <cell r="E3795">
            <v>12.27</v>
          </cell>
          <cell r="F3795">
            <v>29.49</v>
          </cell>
          <cell r="G3795">
            <v>9</v>
          </cell>
        </row>
        <row r="3796">
          <cell r="A3796" t="str">
            <v>61.10.320</v>
          </cell>
          <cell r="B3796" t="str">
            <v>Duto flexível aluminizado, seção circular de 20cm (8´)</v>
          </cell>
          <cell r="C3796" t="str">
            <v>M</v>
          </cell>
          <cell r="D3796">
            <v>21.33</v>
          </cell>
          <cell r="E3796">
            <v>12.27</v>
          </cell>
          <cell r="F3796">
            <v>33.6</v>
          </cell>
          <cell r="G3796">
            <v>9</v>
          </cell>
        </row>
        <row r="3797">
          <cell r="A3797" t="str">
            <v>61.10.380</v>
          </cell>
          <cell r="B3797" t="str">
            <v>Duto em painel rígido de lã de vidro acústico, espessura 25 mm</v>
          </cell>
          <cell r="C3797" t="str">
            <v>M2</v>
          </cell>
          <cell r="D3797">
            <v>97.15</v>
          </cell>
          <cell r="E3797">
            <v>88.28</v>
          </cell>
          <cell r="F3797">
            <v>185.43</v>
          </cell>
          <cell r="G3797">
            <v>9</v>
          </cell>
        </row>
        <row r="3798">
          <cell r="A3798" t="str">
            <v>61.10.400</v>
          </cell>
          <cell r="B3798" t="str">
            <v>Damper corta fogo (DCF) tipo comporta, com elemento fusível e chave fim de curso.</v>
          </cell>
          <cell r="C3798" t="str">
            <v>M2</v>
          </cell>
          <cell r="D3798">
            <v>6096.85</v>
          </cell>
          <cell r="F3798">
            <v>6096.85</v>
          </cell>
          <cell r="G3798">
            <v>9</v>
          </cell>
        </row>
        <row r="3799">
          <cell r="A3799" t="str">
            <v>61.10.401</v>
          </cell>
          <cell r="B3799" t="str">
            <v>Damper de regulagem manual, tamanho: 0,10 m² a 0,14 m²</v>
          </cell>
          <cell r="C3799" t="str">
            <v>M2</v>
          </cell>
          <cell r="D3799">
            <v>2023.38</v>
          </cell>
          <cell r="E3799">
            <v>114.51</v>
          </cell>
          <cell r="F3799">
            <v>2137.89</v>
          </cell>
          <cell r="G3799">
            <v>9</v>
          </cell>
        </row>
        <row r="3800">
          <cell r="A3800" t="str">
            <v>61.10.402</v>
          </cell>
          <cell r="B3800" t="str">
            <v>Damper de regulagem manual, tamanho: 0,15 m² a 0,20 m²</v>
          </cell>
          <cell r="C3800" t="str">
            <v>M2</v>
          </cell>
          <cell r="D3800">
            <v>1740.59</v>
          </cell>
          <cell r="E3800">
            <v>88.49</v>
          </cell>
          <cell r="F3800">
            <v>1829.08</v>
          </cell>
          <cell r="G3800">
            <v>9</v>
          </cell>
        </row>
        <row r="3801">
          <cell r="A3801" t="str">
            <v>61.10.403</v>
          </cell>
          <cell r="B3801" t="str">
            <v>Damper de regulagem manual, tamanho: 0,21 m² a 0,40 m²</v>
          </cell>
          <cell r="C3801" t="str">
            <v>M2</v>
          </cell>
          <cell r="D3801">
            <v>1338.09</v>
          </cell>
          <cell r="E3801">
            <v>78.08</v>
          </cell>
          <cell r="F3801">
            <v>1416.17</v>
          </cell>
          <cell r="G3801">
            <v>9</v>
          </cell>
        </row>
        <row r="3802">
          <cell r="A3802" t="str">
            <v>61.10.410</v>
          </cell>
          <cell r="B3802" t="str">
            <v>Serviço de instalação de Damper Corta Fogo</v>
          </cell>
          <cell r="C3802" t="str">
            <v>UN</v>
          </cell>
          <cell r="E3802">
            <v>332.64</v>
          </cell>
          <cell r="F3802">
            <v>332.64</v>
          </cell>
          <cell r="G3802">
            <v>9</v>
          </cell>
        </row>
        <row r="3803">
          <cell r="A3803" t="str">
            <v>61.10.430</v>
          </cell>
          <cell r="B3803" t="str">
            <v>Tanque de compensação pressurizado, capacidade (volume mínimo) de 250 litros</v>
          </cell>
          <cell r="C3803" t="str">
            <v>UN</v>
          </cell>
          <cell r="D3803">
            <v>9030.81</v>
          </cell>
          <cell r="E3803">
            <v>1412.4</v>
          </cell>
          <cell r="F3803">
            <v>10443.209999999999</v>
          </cell>
          <cell r="G3803">
            <v>9</v>
          </cell>
        </row>
        <row r="3804">
          <cell r="A3804" t="str">
            <v>61.10.440</v>
          </cell>
          <cell r="B3804" t="str">
            <v>Registro de regulagem de vazão de ar</v>
          </cell>
          <cell r="C3804" t="str">
            <v>UN</v>
          </cell>
          <cell r="D3804">
            <v>181.76</v>
          </cell>
          <cell r="E3804">
            <v>41.64</v>
          </cell>
          <cell r="F3804">
            <v>223.4</v>
          </cell>
          <cell r="G3804">
            <v>9</v>
          </cell>
        </row>
        <row r="3805">
          <cell r="A3805" t="str">
            <v>61.10.510</v>
          </cell>
          <cell r="B3805" t="str">
            <v>Difusor de ar de longo alcance tipo Jet-Nozzles, vazão de ar 1.330 m³/h</v>
          </cell>
          <cell r="C3805" t="str">
            <v>UN</v>
          </cell>
          <cell r="D3805">
            <v>1194.23</v>
          </cell>
          <cell r="E3805">
            <v>119.71</v>
          </cell>
          <cell r="F3805">
            <v>1313.94</v>
          </cell>
          <cell r="G3805">
            <v>9</v>
          </cell>
        </row>
        <row r="3806">
          <cell r="A3806" t="str">
            <v>61.10.511</v>
          </cell>
          <cell r="B3806" t="str">
            <v>Difusor para insuflamento de ar com plenum, multivias e colarinho</v>
          </cell>
          <cell r="C3806" t="str">
            <v>M2</v>
          </cell>
          <cell r="D3806">
            <v>4096.99</v>
          </cell>
          <cell r="E3806">
            <v>182.18</v>
          </cell>
          <cell r="F3806">
            <v>4279.17</v>
          </cell>
          <cell r="G3806">
            <v>9</v>
          </cell>
        </row>
        <row r="3807">
          <cell r="A3807" t="str">
            <v>61.10.512</v>
          </cell>
          <cell r="B3807" t="str">
            <v>Difusor para insuflamento de ar com plenum, com 2 aberturas</v>
          </cell>
          <cell r="C3807" t="str">
            <v>M</v>
          </cell>
          <cell r="D3807">
            <v>4305.53</v>
          </cell>
          <cell r="E3807">
            <v>45.65</v>
          </cell>
          <cell r="F3807">
            <v>4351.18</v>
          </cell>
          <cell r="G3807">
            <v>9</v>
          </cell>
        </row>
        <row r="3808">
          <cell r="A3808" t="str">
            <v>61.10.513</v>
          </cell>
          <cell r="B3808" t="str">
            <v>Difusor de plástico, diâmetro 15 cm</v>
          </cell>
          <cell r="C3808" t="str">
            <v>UN</v>
          </cell>
          <cell r="D3808">
            <v>84.56</v>
          </cell>
          <cell r="E3808">
            <v>41.64</v>
          </cell>
          <cell r="F3808">
            <v>126.2</v>
          </cell>
          <cell r="G3808">
            <v>9</v>
          </cell>
        </row>
        <row r="3809">
          <cell r="A3809" t="str">
            <v>61.10.514</v>
          </cell>
          <cell r="B3809" t="str">
            <v>Difusor de plástico, diâmetro 20 cm</v>
          </cell>
          <cell r="C3809" t="str">
            <v>UN</v>
          </cell>
          <cell r="D3809">
            <v>109.2</v>
          </cell>
          <cell r="E3809">
            <v>41.64</v>
          </cell>
          <cell r="F3809">
            <v>150.84</v>
          </cell>
          <cell r="G3809">
            <v>9</v>
          </cell>
        </row>
        <row r="3810">
          <cell r="A3810" t="str">
            <v>61.10.530</v>
          </cell>
          <cell r="B3810" t="str">
            <v>Difusor de insuflação de ar tipo direcional, medindo 30 x 30 cm</v>
          </cell>
          <cell r="C3810" t="str">
            <v>UN</v>
          </cell>
          <cell r="D3810">
            <v>365.89</v>
          </cell>
          <cell r="E3810">
            <v>41.64</v>
          </cell>
          <cell r="F3810">
            <v>407.53</v>
          </cell>
          <cell r="G3810">
            <v>9</v>
          </cell>
        </row>
        <row r="3811">
          <cell r="A3811" t="str">
            <v>61.10.550</v>
          </cell>
          <cell r="B3811" t="str">
            <v>Difusor de insuflação de ar tipo direcional, medindo 45 x 15 cm</v>
          </cell>
          <cell r="C3811" t="str">
            <v>UN</v>
          </cell>
          <cell r="D3811">
            <v>286.55</v>
          </cell>
          <cell r="E3811">
            <v>41.64</v>
          </cell>
          <cell r="F3811">
            <v>328.19</v>
          </cell>
          <cell r="G3811">
            <v>9</v>
          </cell>
        </row>
        <row r="3812">
          <cell r="A3812" t="str">
            <v>61.10.564</v>
          </cell>
          <cell r="B3812" t="str">
            <v>Grelha de insuflação de ar em alumínio anodizado, de dupla deflexão, tamanho: até 0,10 m²</v>
          </cell>
          <cell r="C3812" t="str">
            <v>M2</v>
          </cell>
          <cell r="D3812">
            <v>2840.3</v>
          </cell>
          <cell r="E3812">
            <v>255.04</v>
          </cell>
          <cell r="F3812">
            <v>3095.34</v>
          </cell>
          <cell r="G3812">
            <v>9</v>
          </cell>
        </row>
        <row r="3813">
          <cell r="A3813" t="str">
            <v>61.10.565</v>
          </cell>
          <cell r="B3813" t="str">
            <v>Grelha de insuflação de ar em alumínio anodizado, de dupla deflexão, tamanho: acima de 0,10 m² até 0,50 m²</v>
          </cell>
          <cell r="C3813" t="str">
            <v>M2</v>
          </cell>
          <cell r="D3813">
            <v>2079.84</v>
          </cell>
          <cell r="E3813">
            <v>104.1</v>
          </cell>
          <cell r="F3813">
            <v>2183.94</v>
          </cell>
          <cell r="G3813">
            <v>9</v>
          </cell>
        </row>
        <row r="3814">
          <cell r="A3814" t="str">
            <v>61.10.566</v>
          </cell>
          <cell r="B3814" t="str">
            <v>Grelha de insuflação de ar em alumínio anodizado, de dupla deflexão, tamanho: acima de 0,50 m² até 1,00 m²</v>
          </cell>
          <cell r="C3814" t="str">
            <v>M2</v>
          </cell>
          <cell r="D3814">
            <v>1626.59</v>
          </cell>
          <cell r="E3814">
            <v>52.05</v>
          </cell>
          <cell r="F3814">
            <v>1678.64</v>
          </cell>
          <cell r="G3814">
            <v>9</v>
          </cell>
        </row>
        <row r="3815">
          <cell r="A3815" t="str">
            <v>61.10.567</v>
          </cell>
          <cell r="B3815" t="str">
            <v>Grelha de porta, tamanho: 0,14 m² a 0,30 m²</v>
          </cell>
          <cell r="C3815" t="str">
            <v>M2</v>
          </cell>
          <cell r="D3815">
            <v>1561.39</v>
          </cell>
          <cell r="E3815">
            <v>114.51</v>
          </cell>
          <cell r="F3815">
            <v>1675.9</v>
          </cell>
          <cell r="G3815">
            <v>9</v>
          </cell>
        </row>
        <row r="3816">
          <cell r="A3816" t="str">
            <v>61.10.568</v>
          </cell>
          <cell r="B3816" t="str">
            <v>Grelha de porta, tamanho: 0,07 m² a 0,13 m²</v>
          </cell>
          <cell r="C3816" t="str">
            <v>M2</v>
          </cell>
          <cell r="D3816">
            <v>2029.94</v>
          </cell>
          <cell r="E3816">
            <v>150.94</v>
          </cell>
          <cell r="F3816">
            <v>2180.88</v>
          </cell>
          <cell r="G3816">
            <v>9</v>
          </cell>
        </row>
        <row r="3817">
          <cell r="A3817" t="str">
            <v>61.10.569</v>
          </cell>
          <cell r="B3817" t="str">
            <v>Grelha de porta, tamanho: 0,03 m² a 0,06 m²</v>
          </cell>
          <cell r="C3817" t="str">
            <v>M2</v>
          </cell>
          <cell r="D3817">
            <v>3440.81</v>
          </cell>
          <cell r="E3817">
            <v>249.84</v>
          </cell>
          <cell r="F3817">
            <v>3690.65</v>
          </cell>
          <cell r="G3817">
            <v>9</v>
          </cell>
        </row>
        <row r="3818">
          <cell r="A3818" t="str">
            <v>61.10.574</v>
          </cell>
          <cell r="B3818" t="str">
            <v>Grelha de retorno/exaustão com registro, tamanho: 0,03 m² a 0,06 m²</v>
          </cell>
          <cell r="C3818" t="str">
            <v>M2</v>
          </cell>
          <cell r="D3818">
            <v>2340.35</v>
          </cell>
          <cell r="E3818">
            <v>187.38</v>
          </cell>
          <cell r="F3818">
            <v>2527.73</v>
          </cell>
          <cell r="G3818">
            <v>9</v>
          </cell>
        </row>
        <row r="3819">
          <cell r="A3819" t="str">
            <v>61.10.575</v>
          </cell>
          <cell r="B3819" t="str">
            <v>Grelha de retorno/exaustão com registro, tamanho: 0,07 m² a 0,13 m²</v>
          </cell>
          <cell r="C3819" t="str">
            <v>M2</v>
          </cell>
          <cell r="D3819">
            <v>1717.62</v>
          </cell>
          <cell r="E3819">
            <v>130.13</v>
          </cell>
          <cell r="F3819">
            <v>1847.75</v>
          </cell>
          <cell r="G3819">
            <v>9</v>
          </cell>
        </row>
        <row r="3820">
          <cell r="A3820" t="str">
            <v>61.10.576</v>
          </cell>
          <cell r="B3820" t="str">
            <v>Grelha de retorno/exaustão com registro, tamanho: 0,14 m² a 0,19 m²</v>
          </cell>
          <cell r="C3820" t="str">
            <v>M2</v>
          </cell>
          <cell r="D3820">
            <v>1411.29</v>
          </cell>
          <cell r="E3820">
            <v>104.1</v>
          </cell>
          <cell r="F3820">
            <v>1515.39</v>
          </cell>
          <cell r="G3820">
            <v>9</v>
          </cell>
        </row>
        <row r="3821">
          <cell r="A3821" t="str">
            <v>61.10.577</v>
          </cell>
          <cell r="B3821" t="str">
            <v>Grelha de retorno/exaustão com registro, tamanho: 0,20 m² a 0,40 m²</v>
          </cell>
          <cell r="C3821" t="str">
            <v>M2</v>
          </cell>
          <cell r="D3821">
            <v>1282.4000000000001</v>
          </cell>
          <cell r="E3821">
            <v>88.49</v>
          </cell>
          <cell r="F3821">
            <v>1370.89</v>
          </cell>
          <cell r="G3821">
            <v>9</v>
          </cell>
        </row>
        <row r="3822">
          <cell r="A3822" t="str">
            <v>61.10.578</v>
          </cell>
          <cell r="B3822" t="str">
            <v>Grelha de retorno/exaustão com registro, tamanho: 0,41 m² a 0,65 m²</v>
          </cell>
          <cell r="C3822" t="str">
            <v>M2</v>
          </cell>
          <cell r="D3822">
            <v>1135.54</v>
          </cell>
          <cell r="E3822">
            <v>78.08</v>
          </cell>
          <cell r="F3822">
            <v>1213.6199999999999</v>
          </cell>
          <cell r="G3822">
            <v>9</v>
          </cell>
        </row>
        <row r="3823">
          <cell r="A3823" t="str">
            <v>61.10.581</v>
          </cell>
          <cell r="B3823" t="str">
            <v>Veneziana com tela e filtro G4</v>
          </cell>
          <cell r="C3823" t="str">
            <v>M2</v>
          </cell>
          <cell r="D3823">
            <v>1518.38</v>
          </cell>
          <cell r="E3823">
            <v>104.1</v>
          </cell>
          <cell r="F3823">
            <v>1622.48</v>
          </cell>
          <cell r="G3823">
            <v>9</v>
          </cell>
        </row>
        <row r="3824">
          <cell r="A3824" t="str">
            <v>61.10.582</v>
          </cell>
          <cell r="B3824" t="str">
            <v>Veneziana com tela</v>
          </cell>
          <cell r="C3824" t="str">
            <v>M2</v>
          </cell>
          <cell r="D3824">
            <v>1181.95</v>
          </cell>
          <cell r="E3824">
            <v>62.46</v>
          </cell>
          <cell r="F3824">
            <v>1244.4100000000001</v>
          </cell>
          <cell r="G3824">
            <v>9</v>
          </cell>
        </row>
        <row r="3825">
          <cell r="A3825" t="str">
            <v>61.10.583</v>
          </cell>
          <cell r="B3825" t="str">
            <v>Veneziana com tela, tamanho 38,5 x 33 cm</v>
          </cell>
          <cell r="C3825" t="str">
            <v>UN</v>
          </cell>
          <cell r="D3825">
            <v>201.22</v>
          </cell>
          <cell r="E3825">
            <v>46.84</v>
          </cell>
          <cell r="F3825">
            <v>248.06</v>
          </cell>
          <cell r="G3825">
            <v>9</v>
          </cell>
        </row>
        <row r="3826">
          <cell r="A3826" t="str">
            <v>61.10.584</v>
          </cell>
          <cell r="B3826" t="str">
            <v>Veneziana com tela, tamanho 78,5 x 33 cm</v>
          </cell>
          <cell r="C3826" t="str">
            <v>UN</v>
          </cell>
          <cell r="D3826">
            <v>311.67</v>
          </cell>
          <cell r="E3826">
            <v>62.46</v>
          </cell>
          <cell r="F3826">
            <v>374.13</v>
          </cell>
          <cell r="G3826">
            <v>9</v>
          </cell>
        </row>
        <row r="3827">
          <cell r="A3827" t="str">
            <v>61.14</v>
          </cell>
          <cell r="B3827" t="str">
            <v>Ventilacao</v>
          </cell>
          <cell r="G3827">
            <v>9</v>
          </cell>
        </row>
        <row r="3828">
          <cell r="A3828" t="str">
            <v>61.14.005</v>
          </cell>
          <cell r="B3828" t="str">
            <v>Caixa ventiladora com ventilador centrífugo, vazão 4.600 m³/h, pressão 30 mmCA - 220 / 380 V / 60HZ</v>
          </cell>
          <cell r="C3828" t="str">
            <v>UN</v>
          </cell>
          <cell r="D3828">
            <v>5641.72</v>
          </cell>
          <cell r="E3828">
            <v>2118.6</v>
          </cell>
          <cell r="F3828">
            <v>7760.32</v>
          </cell>
          <cell r="G3828">
            <v>9</v>
          </cell>
        </row>
        <row r="3829">
          <cell r="A3829" t="str">
            <v>61.14.015</v>
          </cell>
          <cell r="B3829" t="str">
            <v>Caixa ventiladora com ventilador centrífugo, vazão 28.000 m³/h, pressão 30 mmCA - 220 / 380 V / 60HZ</v>
          </cell>
          <cell r="C3829" t="str">
            <v>UN</v>
          </cell>
          <cell r="D3829">
            <v>20121.13</v>
          </cell>
          <cell r="E3829">
            <v>4943.3999999999996</v>
          </cell>
          <cell r="F3829">
            <v>25064.53</v>
          </cell>
          <cell r="G3829">
            <v>9</v>
          </cell>
        </row>
        <row r="3830">
          <cell r="A3830" t="str">
            <v>61.14.050</v>
          </cell>
          <cell r="B3830" t="str">
            <v>Caixa ventiladora com ventilador centrífugo, vazão 8.800 m³/h, pressão 35 mmCA - 220/380 V / 60Hz</v>
          </cell>
          <cell r="C3830" t="str">
            <v>UN</v>
          </cell>
          <cell r="D3830">
            <v>10104.84</v>
          </cell>
          <cell r="E3830">
            <v>273.89999999999998</v>
          </cell>
          <cell r="F3830">
            <v>10378.74</v>
          </cell>
          <cell r="G3830">
            <v>9</v>
          </cell>
        </row>
        <row r="3831">
          <cell r="A3831" t="str">
            <v>61.14.051</v>
          </cell>
          <cell r="B3831" t="str">
            <v>Caixa ventiladora com ventilador centrífugo, vazão 10.000 m³/h, pressão 30 mmCA - 220/380 V / 60Hz</v>
          </cell>
          <cell r="C3831" t="str">
            <v>UN</v>
          </cell>
          <cell r="D3831">
            <v>9456.15</v>
          </cell>
          <cell r="E3831">
            <v>273.89999999999998</v>
          </cell>
          <cell r="F3831">
            <v>9730.0499999999993</v>
          </cell>
          <cell r="G3831">
            <v>9</v>
          </cell>
        </row>
        <row r="3832">
          <cell r="A3832" t="str">
            <v>61.14.070</v>
          </cell>
          <cell r="B3832" t="str">
            <v>Caixa ventiladora com ventilador centrífugo, vazão 1.710 m³/h, pressão 35 mmCA - 220/380 V / 60Hz</v>
          </cell>
          <cell r="C3832" t="str">
            <v>UN</v>
          </cell>
          <cell r="D3832">
            <v>4569.16</v>
          </cell>
          <cell r="E3832">
            <v>273.89999999999998</v>
          </cell>
          <cell r="F3832">
            <v>4843.0600000000004</v>
          </cell>
          <cell r="G3832">
            <v>9</v>
          </cell>
        </row>
        <row r="3833">
          <cell r="A3833" t="str">
            <v>61.14.080</v>
          </cell>
          <cell r="B3833" t="str">
            <v>Caixa ventiladora com ventilador centrífugo, vazão 1.190 m³/h, pressão 37 mmCA - 220/380 V / 60Hz</v>
          </cell>
          <cell r="C3833" t="str">
            <v>UN</v>
          </cell>
          <cell r="D3833">
            <v>3801.52</v>
          </cell>
          <cell r="E3833">
            <v>273.89999999999998</v>
          </cell>
          <cell r="F3833">
            <v>4075.42</v>
          </cell>
          <cell r="G3833">
            <v>9</v>
          </cell>
        </row>
        <row r="3834">
          <cell r="A3834" t="str">
            <v>61.14.100</v>
          </cell>
          <cell r="B3834" t="str">
            <v>Ventilador centrífugo de dupla aspiração "limite-load", vazão 20.000 m³/h, pressão 50 mmCA - 380/660 V / 60 Hz</v>
          </cell>
          <cell r="C3834" t="str">
            <v>UN</v>
          </cell>
          <cell r="D3834">
            <v>17358.400000000001</v>
          </cell>
          <cell r="E3834">
            <v>642.20000000000005</v>
          </cell>
          <cell r="F3834">
            <v>18000.599999999999</v>
          </cell>
          <cell r="G3834">
            <v>5</v>
          </cell>
        </row>
        <row r="3835">
          <cell r="A3835" t="str">
            <v>61.15</v>
          </cell>
          <cell r="B3835" t="str">
            <v>Controles para Fan-Coil e CAG</v>
          </cell>
          <cell r="G3835">
            <v>9</v>
          </cell>
        </row>
        <row r="3836">
          <cell r="A3836" t="str">
            <v>61.15.010</v>
          </cell>
          <cell r="B3836" t="str">
            <v>Fonte de alimentação universal bivolt com saída de 24 V - 1,5 A - 35 W</v>
          </cell>
          <cell r="C3836" t="str">
            <v>UN</v>
          </cell>
          <cell r="D3836">
            <v>197.23</v>
          </cell>
          <cell r="E3836">
            <v>2.2799999999999998</v>
          </cell>
          <cell r="F3836">
            <v>199.51</v>
          </cell>
          <cell r="G3836">
            <v>9</v>
          </cell>
        </row>
        <row r="3837">
          <cell r="A3837" t="str">
            <v>61.15.020</v>
          </cell>
          <cell r="B3837" t="str">
            <v>Tomada simples de sobrepor universal 2P+T - 10 A - 250 V</v>
          </cell>
          <cell r="C3837" t="str">
            <v>UN</v>
          </cell>
          <cell r="D3837">
            <v>9.76</v>
          </cell>
          <cell r="E3837">
            <v>13.69</v>
          </cell>
          <cell r="F3837">
            <v>23.45</v>
          </cell>
          <cell r="G3837">
            <v>9</v>
          </cell>
        </row>
        <row r="3838">
          <cell r="A3838" t="str">
            <v>61.15.030</v>
          </cell>
          <cell r="B3838" t="str">
            <v>Transformador abaixador, entrada 110/220V, saída 24V+24V, corrente secundário 6A</v>
          </cell>
          <cell r="C3838" t="str">
            <v>UN</v>
          </cell>
          <cell r="D3838">
            <v>214.8</v>
          </cell>
          <cell r="E3838">
            <v>2.2799999999999998</v>
          </cell>
          <cell r="F3838">
            <v>217.08</v>
          </cell>
          <cell r="G3838">
            <v>9</v>
          </cell>
        </row>
        <row r="3839">
          <cell r="A3839" t="str">
            <v>61.15.040</v>
          </cell>
          <cell r="B3839" t="str">
            <v>Atuador Floating de 40Nm, sinal de controle 3 e 2 pontos, tensão de entrada AC/DC 24V, IP 54</v>
          </cell>
          <cell r="C3839" t="str">
            <v>UN</v>
          </cell>
          <cell r="D3839">
            <v>1954.65</v>
          </cell>
          <cell r="E3839">
            <v>13.87</v>
          </cell>
          <cell r="F3839">
            <v>1968.52</v>
          </cell>
          <cell r="G3839">
            <v>9</v>
          </cell>
        </row>
        <row r="3840">
          <cell r="A3840" t="str">
            <v>61.15.050</v>
          </cell>
          <cell r="B3840" t="str">
            <v>Válvula motorizada esfera, com duas vias atuador floating, diâmetro 3/4´ a 1 1/2´</v>
          </cell>
          <cell r="C3840" t="str">
            <v>UN</v>
          </cell>
          <cell r="D3840">
            <v>2390.5500000000002</v>
          </cell>
          <cell r="E3840">
            <v>20.79</v>
          </cell>
          <cell r="F3840">
            <v>2411.34</v>
          </cell>
          <cell r="G3840">
            <v>9</v>
          </cell>
        </row>
        <row r="3841">
          <cell r="A3841" t="str">
            <v>61.15.060</v>
          </cell>
          <cell r="B3841" t="str">
            <v>Válvula de balanceamento diâmetro 1´ a 2 1/2´</v>
          </cell>
          <cell r="C3841" t="str">
            <v>UN</v>
          </cell>
          <cell r="D3841">
            <v>1093.72</v>
          </cell>
          <cell r="E3841">
            <v>16.149999999999999</v>
          </cell>
          <cell r="F3841">
            <v>1109.8699999999999</v>
          </cell>
          <cell r="G3841">
            <v>9</v>
          </cell>
        </row>
        <row r="3842">
          <cell r="A3842" t="str">
            <v>61.15.070</v>
          </cell>
          <cell r="B3842" t="str">
            <v>Válvula borboleta na configuração wafer motorizada atuador floating diâmetro 3´ a 4´</v>
          </cell>
          <cell r="C3842" t="str">
            <v>UN</v>
          </cell>
          <cell r="D3842">
            <v>2938.56</v>
          </cell>
          <cell r="E3842">
            <v>20.79</v>
          </cell>
          <cell r="F3842">
            <v>2959.35</v>
          </cell>
          <cell r="G3842">
            <v>5</v>
          </cell>
        </row>
        <row r="3843">
          <cell r="A3843" t="str">
            <v>61.15.080</v>
          </cell>
          <cell r="B3843" t="str">
            <v>Válvula duas vias on/off retorno elétrico diâmetro 1/2´ a 3/4´</v>
          </cell>
          <cell r="C3843" t="str">
            <v>UN</v>
          </cell>
          <cell r="D3843">
            <v>328.44</v>
          </cell>
          <cell r="E3843">
            <v>20.79</v>
          </cell>
          <cell r="F3843">
            <v>349.23</v>
          </cell>
          <cell r="G3843">
            <v>9</v>
          </cell>
        </row>
        <row r="3844">
          <cell r="A3844" t="str">
            <v>61.15.090</v>
          </cell>
          <cell r="B3844" t="str">
            <v>Válvula esfera motorizada de duas vias de atuador proporcional diâmetro 2´ a 2 1/2´</v>
          </cell>
          <cell r="C3844" t="str">
            <v>UN</v>
          </cell>
          <cell r="D3844">
            <v>2441.0700000000002</v>
          </cell>
          <cell r="E3844">
            <v>20.79</v>
          </cell>
          <cell r="F3844">
            <v>2461.86</v>
          </cell>
          <cell r="G3844">
            <v>9</v>
          </cell>
        </row>
        <row r="3845">
          <cell r="A3845" t="str">
            <v>61.15.100</v>
          </cell>
          <cell r="B3845" t="str">
            <v>Atuador proporcional de 10 Nm, tensão de entrada AC/DC 24 V - IP 54</v>
          </cell>
          <cell r="C3845" t="str">
            <v>UN</v>
          </cell>
          <cell r="D3845">
            <v>1116.8699999999999</v>
          </cell>
          <cell r="E3845">
            <v>13.87</v>
          </cell>
          <cell r="F3845">
            <v>1130.74</v>
          </cell>
          <cell r="G3845">
            <v>9</v>
          </cell>
        </row>
        <row r="3846">
          <cell r="A3846" t="str">
            <v>61.15.110</v>
          </cell>
          <cell r="B3846" t="str">
            <v>Válvula esfera duas vias flangeada, diâmetro 3´</v>
          </cell>
          <cell r="C3846" t="str">
            <v>UN</v>
          </cell>
          <cell r="D3846">
            <v>2484.77</v>
          </cell>
          <cell r="E3846">
            <v>16.149999999999999</v>
          </cell>
          <cell r="F3846">
            <v>2500.92</v>
          </cell>
          <cell r="G3846">
            <v>9</v>
          </cell>
        </row>
        <row r="3847">
          <cell r="A3847" t="str">
            <v>61.15.120</v>
          </cell>
          <cell r="B3847" t="str">
            <v>Acoplador a relé 24 VCC/VAC - 1 contato reversível</v>
          </cell>
          <cell r="C3847" t="str">
            <v>UN</v>
          </cell>
          <cell r="D3847">
            <v>120.7</v>
          </cell>
          <cell r="E3847">
            <v>6.85</v>
          </cell>
          <cell r="F3847">
            <v>127.55</v>
          </cell>
          <cell r="G3847">
            <v>9</v>
          </cell>
        </row>
        <row r="3848">
          <cell r="A3848" t="str">
            <v>61.15.130</v>
          </cell>
          <cell r="B3848" t="str">
            <v>Chave de fluxo para ar</v>
          </cell>
          <cell r="C3848" t="str">
            <v>UN</v>
          </cell>
          <cell r="D3848">
            <v>238.73</v>
          </cell>
          <cell r="E3848">
            <v>68.75</v>
          </cell>
          <cell r="F3848">
            <v>307.48</v>
          </cell>
          <cell r="G3848">
            <v>9</v>
          </cell>
        </row>
        <row r="3849">
          <cell r="A3849" t="str">
            <v>61.15.140</v>
          </cell>
          <cell r="B3849" t="str">
            <v>Repetidor de sinal I/I e V/I</v>
          </cell>
          <cell r="C3849" t="str">
            <v>UN</v>
          </cell>
          <cell r="D3849">
            <v>1514.46</v>
          </cell>
          <cell r="E3849">
            <v>47.06</v>
          </cell>
          <cell r="F3849">
            <v>1561.52</v>
          </cell>
          <cell r="G3849">
            <v>9</v>
          </cell>
        </row>
        <row r="3850">
          <cell r="A3850" t="str">
            <v>61.15.150</v>
          </cell>
          <cell r="B3850" t="str">
            <v>Relé de corrente ajustável de 0 a 200 A</v>
          </cell>
          <cell r="C3850" t="str">
            <v>UN</v>
          </cell>
          <cell r="D3850">
            <v>364.83</v>
          </cell>
          <cell r="E3850">
            <v>34.24</v>
          </cell>
          <cell r="F3850">
            <v>399.07</v>
          </cell>
          <cell r="G3850">
            <v>9</v>
          </cell>
        </row>
        <row r="3851">
          <cell r="A3851" t="str">
            <v>61.15.160</v>
          </cell>
          <cell r="B3851" t="str">
            <v>Sensor de temperatura ambiente PT100 - 2 fios</v>
          </cell>
          <cell r="C3851" t="str">
            <v>UN</v>
          </cell>
          <cell r="D3851">
            <v>179.58</v>
          </cell>
          <cell r="E3851">
            <v>68.75</v>
          </cell>
          <cell r="F3851">
            <v>248.33</v>
          </cell>
          <cell r="G3851">
            <v>9</v>
          </cell>
        </row>
        <row r="3852">
          <cell r="A3852" t="str">
            <v>61.15.164</v>
          </cell>
          <cell r="B3852" t="str">
            <v>Termostato de segurança com temperatura ajustável de 90°C - 110°C</v>
          </cell>
          <cell r="C3852" t="str">
            <v>UN</v>
          </cell>
          <cell r="D3852">
            <v>64.400000000000006</v>
          </cell>
          <cell r="E3852">
            <v>75.19</v>
          </cell>
          <cell r="F3852">
            <v>139.59</v>
          </cell>
          <cell r="G3852">
            <v>9</v>
          </cell>
        </row>
        <row r="3853">
          <cell r="A3853" t="str">
            <v>61.15.170</v>
          </cell>
          <cell r="B3853" t="str">
            <v>Transmissor de pressão diferencial, operação de 0 a 750 Pa</v>
          </cell>
          <cell r="C3853" t="str">
            <v>UN</v>
          </cell>
          <cell r="D3853">
            <v>1116.76</v>
          </cell>
          <cell r="E3853">
            <v>68.75</v>
          </cell>
          <cell r="F3853">
            <v>1185.51</v>
          </cell>
          <cell r="G3853">
            <v>9</v>
          </cell>
        </row>
        <row r="3854">
          <cell r="A3854" t="str">
            <v>61.15.172</v>
          </cell>
          <cell r="B3854" t="str">
            <v>Transmissor de pressão compacto, escala de pressão 0 a 10 Bar, sinal de saída 4 - 20 mA</v>
          </cell>
          <cell r="C3854" t="str">
            <v>UN</v>
          </cell>
          <cell r="D3854">
            <v>1029.58</v>
          </cell>
          <cell r="E3854">
            <v>68.75</v>
          </cell>
          <cell r="F3854">
            <v>1098.33</v>
          </cell>
          <cell r="G3854">
            <v>9</v>
          </cell>
        </row>
        <row r="3855">
          <cell r="A3855" t="str">
            <v>61.15.174</v>
          </cell>
          <cell r="B3855" t="str">
            <v>Transmissor de temperatura e umidade para dutos, alta precisão, corrente de 0 a 20 mA, alimentação 12Vcc a 30Vcc</v>
          </cell>
          <cell r="C3855" t="str">
            <v>UN</v>
          </cell>
          <cell r="D3855">
            <v>1935.18</v>
          </cell>
          <cell r="E3855">
            <v>68.75</v>
          </cell>
          <cell r="F3855">
            <v>2003.93</v>
          </cell>
          <cell r="G3855">
            <v>9</v>
          </cell>
        </row>
        <row r="3856">
          <cell r="A3856" t="str">
            <v>61.15.181</v>
          </cell>
          <cell r="B3856" t="str">
            <v>Controlador lógico programável para 16 entradas/16 saídas</v>
          </cell>
          <cell r="C3856" t="str">
            <v>UN</v>
          </cell>
          <cell r="D3856">
            <v>4422.6400000000003</v>
          </cell>
          <cell r="E3856">
            <v>312.27999999999997</v>
          </cell>
          <cell r="F3856">
            <v>4734.92</v>
          </cell>
          <cell r="G3856">
            <v>9</v>
          </cell>
        </row>
        <row r="3857">
          <cell r="A3857" t="str">
            <v>61.15.191</v>
          </cell>
          <cell r="B3857" t="str">
            <v>Módulo de expansão para 4 canais de saída analógica</v>
          </cell>
          <cell r="C3857" t="str">
            <v>UN</v>
          </cell>
          <cell r="D3857">
            <v>3575.74</v>
          </cell>
          <cell r="E3857">
            <v>183.22</v>
          </cell>
          <cell r="F3857">
            <v>3758.96</v>
          </cell>
          <cell r="G3857">
            <v>9</v>
          </cell>
        </row>
        <row r="3858">
          <cell r="A3858" t="str">
            <v>61.15.196</v>
          </cell>
          <cell r="B3858" t="str">
            <v>Módulo de expansão para 8 canais de entrada analógica</v>
          </cell>
          <cell r="C3858" t="str">
            <v>UN</v>
          </cell>
          <cell r="D3858">
            <v>3403.05</v>
          </cell>
          <cell r="E3858">
            <v>183.22</v>
          </cell>
          <cell r="F3858">
            <v>3586.27</v>
          </cell>
          <cell r="G3858">
            <v>9</v>
          </cell>
        </row>
        <row r="3859">
          <cell r="A3859" t="str">
            <v>61.15.201</v>
          </cell>
          <cell r="B3859" t="str">
            <v>Módulo de expansão para 8 canais de entrada e saída digitais</v>
          </cell>
          <cell r="C3859" t="str">
            <v>UN</v>
          </cell>
          <cell r="D3859">
            <v>816.9</v>
          </cell>
          <cell r="E3859">
            <v>210.18</v>
          </cell>
          <cell r="F3859">
            <v>1027.08</v>
          </cell>
          <cell r="G3859">
            <v>9</v>
          </cell>
        </row>
        <row r="3860">
          <cell r="A3860" t="str">
            <v>61.20</v>
          </cell>
          <cell r="B3860" t="str">
            <v>Reparos, conservacoes e complementos - GRUPO 61</v>
          </cell>
          <cell r="G3860">
            <v>9</v>
          </cell>
        </row>
        <row r="3861">
          <cell r="A3861" t="str">
            <v>61.20.040</v>
          </cell>
          <cell r="B3861" t="str">
            <v>Cortina de ar com duas velocidades, para vão de 1,20 m</v>
          </cell>
          <cell r="C3861" t="str">
            <v>CJ</v>
          </cell>
          <cell r="D3861">
            <v>1054.23</v>
          </cell>
          <cell r="E3861">
            <v>12</v>
          </cell>
          <cell r="F3861">
            <v>1066.23</v>
          </cell>
          <cell r="G3861">
            <v>9</v>
          </cell>
        </row>
        <row r="3862">
          <cell r="A3862" t="str">
            <v>61.20.092</v>
          </cell>
          <cell r="B3862" t="str">
            <v>Cortina de ar com duas velocidades, para vão de 1,50 m</v>
          </cell>
          <cell r="C3862" t="str">
            <v>CJ</v>
          </cell>
          <cell r="D3862">
            <v>1295.3499999999999</v>
          </cell>
          <cell r="E3862">
            <v>12</v>
          </cell>
          <cell r="F3862">
            <v>1307.3499999999999</v>
          </cell>
          <cell r="G3862">
            <v>9</v>
          </cell>
        </row>
        <row r="3863">
          <cell r="A3863" t="str">
            <v>61.20.100</v>
          </cell>
          <cell r="B3863" t="str">
            <v>Ligação típica, (cavalete), para ar condicionado ´fancoil´, diâmetro de 1/2´</v>
          </cell>
          <cell r="C3863" t="str">
            <v>CJ</v>
          </cell>
          <cell r="D3863">
            <v>1305.94</v>
          </cell>
          <cell r="E3863">
            <v>484.86</v>
          </cell>
          <cell r="F3863">
            <v>1790.8</v>
          </cell>
          <cell r="G3863">
            <v>9</v>
          </cell>
        </row>
        <row r="3864">
          <cell r="A3864" t="str">
            <v>61.20.110</v>
          </cell>
          <cell r="B3864" t="str">
            <v>Ligação típica, (cavalete), para ar condicionado ´fancoil´, diâmetro de 3/4´</v>
          </cell>
          <cell r="C3864" t="str">
            <v>CJ</v>
          </cell>
          <cell r="D3864">
            <v>1456.1</v>
          </cell>
          <cell r="E3864">
            <v>516.97</v>
          </cell>
          <cell r="F3864">
            <v>1973.07</v>
          </cell>
          <cell r="G3864">
            <v>9</v>
          </cell>
        </row>
        <row r="3865">
          <cell r="A3865" t="str">
            <v>61.20.120</v>
          </cell>
          <cell r="B3865" t="str">
            <v>Ligação típica, (cavalete), para ar condicionado ´fancoil´, diâmetro de 1´</v>
          </cell>
          <cell r="C3865" t="str">
            <v>CJ</v>
          </cell>
          <cell r="D3865">
            <v>1741.53</v>
          </cell>
          <cell r="E3865">
            <v>581.19000000000005</v>
          </cell>
          <cell r="F3865">
            <v>2322.7199999999998</v>
          </cell>
          <cell r="G3865">
            <v>9</v>
          </cell>
        </row>
        <row r="3866">
          <cell r="A3866" t="str">
            <v>61.20.130</v>
          </cell>
          <cell r="B3866" t="str">
            <v>Ligação típica, (cavalete), para ar condicionado ´fancoil´, diâmetro de 1 1/4´</v>
          </cell>
          <cell r="C3866" t="str">
            <v>CJ</v>
          </cell>
          <cell r="D3866">
            <v>2410.1999999999998</v>
          </cell>
          <cell r="E3866">
            <v>613.29999999999995</v>
          </cell>
          <cell r="F3866">
            <v>3023.5</v>
          </cell>
          <cell r="G3866">
            <v>9</v>
          </cell>
        </row>
        <row r="3867">
          <cell r="A3867" t="str">
            <v>61.20.450</v>
          </cell>
          <cell r="B3867" t="str">
            <v>Duto em chapa de aço galvanizado</v>
          </cell>
          <cell r="C3867" t="str">
            <v>KG</v>
          </cell>
          <cell r="D3867">
            <v>21.63</v>
          </cell>
          <cell r="E3867">
            <v>26.43</v>
          </cell>
          <cell r="F3867">
            <v>48.06</v>
          </cell>
          <cell r="G3867">
            <v>5</v>
          </cell>
        </row>
        <row r="3868">
          <cell r="A3868" t="str">
            <v>61.20.452</v>
          </cell>
          <cell r="B3868" t="str">
            <v>Chapéu tipo chinês para duto galvanizado de 35cm</v>
          </cell>
          <cell r="C3868" t="str">
            <v>UN</v>
          </cell>
          <cell r="D3868">
            <v>164.41</v>
          </cell>
          <cell r="E3868">
            <v>14.75</v>
          </cell>
          <cell r="F3868">
            <v>179.16</v>
          </cell>
          <cell r="G3868">
            <v>9</v>
          </cell>
        </row>
        <row r="3869">
          <cell r="A3869" t="str">
            <v>62</v>
          </cell>
          <cell r="B3869" t="str">
            <v>COZINHA, REFEITORIO, LAVANDERIA INDUSTRIAL E EQUIPAMENTOS</v>
          </cell>
          <cell r="G3869">
            <v>9</v>
          </cell>
        </row>
        <row r="3870">
          <cell r="A3870" t="str">
            <v>62.04</v>
          </cell>
          <cell r="B3870" t="str">
            <v>Mobiliario e acessorios</v>
          </cell>
          <cell r="G3870">
            <v>9</v>
          </cell>
        </row>
        <row r="3871">
          <cell r="A3871" t="str">
            <v>62.04.060</v>
          </cell>
          <cell r="B3871" t="str">
            <v>Tanque duplo com pés em aço inoxidável de 1600 x 700 x 850 mm</v>
          </cell>
          <cell r="C3871" t="str">
            <v>UN</v>
          </cell>
          <cell r="D3871">
            <v>5997.67</v>
          </cell>
          <cell r="E3871">
            <v>22.83</v>
          </cell>
          <cell r="F3871">
            <v>6020.5</v>
          </cell>
          <cell r="G3871">
            <v>9</v>
          </cell>
        </row>
        <row r="3872">
          <cell r="A3872" t="str">
            <v>62.04.070</v>
          </cell>
          <cell r="B3872" t="str">
            <v>Mesa em aço inoxidável, largura até 700 mm</v>
          </cell>
          <cell r="C3872" t="str">
            <v>M</v>
          </cell>
          <cell r="D3872">
            <v>2314.9699999999998</v>
          </cell>
          <cell r="F3872">
            <v>2314.9699999999998</v>
          </cell>
          <cell r="G3872">
            <v>9</v>
          </cell>
        </row>
        <row r="3873">
          <cell r="A3873" t="str">
            <v>62.04.090</v>
          </cell>
          <cell r="B3873" t="str">
            <v>Mesa lateral em aço inoxidável com prateleira inferior, largura até 700 mm</v>
          </cell>
          <cell r="C3873" t="str">
            <v>M</v>
          </cell>
          <cell r="D3873">
            <v>2559.86</v>
          </cell>
          <cell r="F3873">
            <v>2559.86</v>
          </cell>
          <cell r="G3873">
            <v>9</v>
          </cell>
        </row>
        <row r="3874">
          <cell r="A3874" t="str">
            <v>62.20</v>
          </cell>
          <cell r="B3874" t="str">
            <v>Reparos, conservacoes e complementos - GRUPO 62</v>
          </cell>
          <cell r="G3874">
            <v>9</v>
          </cell>
        </row>
        <row r="3875">
          <cell r="A3875" t="str">
            <v>62.20.330</v>
          </cell>
          <cell r="B3875" t="str">
            <v>Coifa em aço inoxidável com filtro e exaustor axial - área até 3,00 m²</v>
          </cell>
          <cell r="C3875" t="str">
            <v>M2</v>
          </cell>
          <cell r="D3875">
            <v>10615.42</v>
          </cell>
          <cell r="F3875">
            <v>10615.42</v>
          </cell>
          <cell r="G3875">
            <v>9</v>
          </cell>
        </row>
        <row r="3876">
          <cell r="A3876" t="str">
            <v>62.20.340</v>
          </cell>
          <cell r="B3876" t="str">
            <v>Coifa em aço inoxidável com filtro e exaustor axial - área de 3,01 até 7,50 m²</v>
          </cell>
          <cell r="C3876" t="str">
            <v>M2</v>
          </cell>
          <cell r="D3876">
            <v>8859.23</v>
          </cell>
          <cell r="F3876">
            <v>8859.23</v>
          </cell>
          <cell r="G3876">
            <v>2</v>
          </cell>
        </row>
        <row r="3877">
          <cell r="A3877" t="str">
            <v>62.20.350</v>
          </cell>
          <cell r="B3877" t="str">
            <v>Coifa em aço inoxidável com filtro e exaustor axial - área de 7,51 até 16,00 m²</v>
          </cell>
          <cell r="C3877" t="str">
            <v>M2</v>
          </cell>
          <cell r="D3877">
            <v>4549.53</v>
          </cell>
          <cell r="F3877">
            <v>4549.53</v>
          </cell>
          <cell r="G3877">
            <v>5</v>
          </cell>
        </row>
        <row r="3878">
          <cell r="A3878" t="str">
            <v>65</v>
          </cell>
          <cell r="B3878" t="str">
            <v>RESFRIAMENTO E CONSERVACAO DE MATERIAL PERECIVEL</v>
          </cell>
          <cell r="G3878">
            <v>9</v>
          </cell>
        </row>
        <row r="3879">
          <cell r="A3879" t="str">
            <v>65.01</v>
          </cell>
          <cell r="B3879" t="str">
            <v>Camara frigorifica para resfriado</v>
          </cell>
          <cell r="G3879">
            <v>9</v>
          </cell>
        </row>
        <row r="3880">
          <cell r="A3880" t="str">
            <v>65.01.210</v>
          </cell>
          <cell r="B3880" t="str">
            <v>Câmara frigorífica para resfriados</v>
          </cell>
          <cell r="C3880" t="str">
            <v>M2</v>
          </cell>
          <cell r="D3880">
            <v>2126.64</v>
          </cell>
          <cell r="F3880">
            <v>2126.64</v>
          </cell>
          <cell r="G3880">
            <v>9</v>
          </cell>
        </row>
        <row r="3881">
          <cell r="A3881" t="str">
            <v>65.02</v>
          </cell>
          <cell r="B3881" t="str">
            <v>Camara frigorifica para congelado</v>
          </cell>
          <cell r="G3881">
            <v>5</v>
          </cell>
        </row>
        <row r="3882">
          <cell r="A3882" t="str">
            <v>65.02.100</v>
          </cell>
          <cell r="B3882" t="str">
            <v>Câmara frigorífica para congelados</v>
          </cell>
          <cell r="C3882" t="str">
            <v>M2</v>
          </cell>
          <cell r="D3882">
            <v>2563.11</v>
          </cell>
          <cell r="F3882">
            <v>2563.11</v>
          </cell>
          <cell r="G3882">
            <v>9</v>
          </cell>
        </row>
        <row r="3883">
          <cell r="A3883" t="str">
            <v>66</v>
          </cell>
          <cell r="B3883" t="str">
            <v>SEGURANCA, VIGILANCIA E CONTROLE, EQUIPAMENTO E SISTEMA</v>
          </cell>
          <cell r="G3883">
            <v>9</v>
          </cell>
        </row>
        <row r="3884">
          <cell r="A3884" t="str">
            <v>66.02</v>
          </cell>
          <cell r="B3884" t="str">
            <v>Controle de acessos e alarme</v>
          </cell>
          <cell r="G3884">
            <v>9</v>
          </cell>
        </row>
        <row r="3885">
          <cell r="A3885" t="str">
            <v>66.02.060</v>
          </cell>
          <cell r="B3885" t="str">
            <v>Repetidora de sinais de ocorrências, do painel sinóptico da central de alarme</v>
          </cell>
          <cell r="C3885" t="str">
            <v>UN</v>
          </cell>
          <cell r="D3885">
            <v>839.72</v>
          </cell>
          <cell r="E3885">
            <v>13.69</v>
          </cell>
          <cell r="F3885">
            <v>853.41</v>
          </cell>
          <cell r="G3885">
            <v>2</v>
          </cell>
        </row>
        <row r="3886">
          <cell r="A3886" t="str">
            <v>66.02.090</v>
          </cell>
          <cell r="B3886" t="str">
            <v>Detector de metais, tipo portal, microprocessado</v>
          </cell>
          <cell r="C3886" t="str">
            <v>UN</v>
          </cell>
          <cell r="D3886">
            <v>13215.33</v>
          </cell>
          <cell r="F3886">
            <v>13215.33</v>
          </cell>
          <cell r="G3886">
            <v>5</v>
          </cell>
        </row>
        <row r="3887">
          <cell r="A3887" t="str">
            <v>66.02.130</v>
          </cell>
          <cell r="B3887" t="str">
            <v>Porteiro eletrônico com um interfone</v>
          </cell>
          <cell r="C3887" t="str">
            <v>CJ</v>
          </cell>
          <cell r="D3887">
            <v>175.29</v>
          </cell>
          <cell r="E3887">
            <v>45.65</v>
          </cell>
          <cell r="F3887">
            <v>220.94</v>
          </cell>
          <cell r="G3887">
            <v>9</v>
          </cell>
        </row>
        <row r="3888">
          <cell r="A3888" t="str">
            <v>66.02.239</v>
          </cell>
          <cell r="B3888" t="str">
            <v>Sistema eletrônico de automatização de portão deslizante, para esforços até 800 kg</v>
          </cell>
          <cell r="C3888" t="str">
            <v>CJ</v>
          </cell>
          <cell r="D3888">
            <v>3222.35</v>
          </cell>
          <cell r="F3888">
            <v>3222.35</v>
          </cell>
          <cell r="G3888">
            <v>5</v>
          </cell>
        </row>
        <row r="3889">
          <cell r="A3889" t="str">
            <v>66.02.240</v>
          </cell>
          <cell r="B3889" t="str">
            <v>Sistema eletrônico de automatização de portão deslizante, para esforços maior de 800 kg e até 1400 kg</v>
          </cell>
          <cell r="C3889" t="str">
            <v>CJ</v>
          </cell>
          <cell r="D3889">
            <v>5795.9</v>
          </cell>
          <cell r="F3889">
            <v>5795.9</v>
          </cell>
          <cell r="G3889">
            <v>9</v>
          </cell>
        </row>
        <row r="3890">
          <cell r="A3890" t="str">
            <v>66.02.460</v>
          </cell>
          <cell r="B3890" t="str">
            <v>Vídeo porteiro eletrônico colorido, com um interfone</v>
          </cell>
          <cell r="C3890" t="str">
            <v>CJ</v>
          </cell>
          <cell r="D3890">
            <v>1454.67</v>
          </cell>
          <cell r="E3890">
            <v>114.13</v>
          </cell>
          <cell r="F3890">
            <v>1568.8</v>
          </cell>
          <cell r="G3890">
            <v>2</v>
          </cell>
        </row>
        <row r="3891">
          <cell r="A3891" t="str">
            <v>66.02.500</v>
          </cell>
          <cell r="B3891" t="str">
            <v>Central de alarme microprocessada, para até 125 zonas</v>
          </cell>
          <cell r="C3891" t="str">
            <v>UN</v>
          </cell>
          <cell r="D3891">
            <v>2472.83</v>
          </cell>
          <cell r="E3891">
            <v>13.69</v>
          </cell>
          <cell r="F3891">
            <v>2486.52</v>
          </cell>
          <cell r="G3891">
            <v>5</v>
          </cell>
        </row>
        <row r="3892">
          <cell r="A3892" t="str">
            <v>66.02.560</v>
          </cell>
          <cell r="B3892" t="str">
            <v>Controlador de acesso com identificação por impressão digital (biometria) e software de gerenciamento</v>
          </cell>
          <cell r="C3892" t="str">
            <v>CJ</v>
          </cell>
          <cell r="D3892">
            <v>3180.51</v>
          </cell>
          <cell r="E3892">
            <v>621.64</v>
          </cell>
          <cell r="F3892">
            <v>3802.15</v>
          </cell>
          <cell r="G3892">
            <v>9</v>
          </cell>
        </row>
        <row r="3893">
          <cell r="A3893" t="str">
            <v>66.08</v>
          </cell>
          <cell r="B3893" t="str">
            <v>Equipamentos para sistema de seguranca, vigilancia e controle</v>
          </cell>
          <cell r="G3893">
            <v>9</v>
          </cell>
        </row>
        <row r="3894">
          <cell r="A3894" t="str">
            <v>66.08.061</v>
          </cell>
          <cell r="B3894" t="str">
            <v>Mesa controladora híbrida para até 32 câmeras IPs, com teclado e joystick, compatível com sistema de CFTV, IP ou analógico</v>
          </cell>
          <cell r="C3894" t="str">
            <v>UN</v>
          </cell>
          <cell r="D3894">
            <v>4103.29</v>
          </cell>
          <cell r="E3894">
            <v>1008.96</v>
          </cell>
          <cell r="F3894">
            <v>5112.25</v>
          </cell>
          <cell r="G3894">
            <v>9</v>
          </cell>
        </row>
        <row r="3895">
          <cell r="A3895" t="str">
            <v>66.08.100</v>
          </cell>
          <cell r="B3895" t="str">
            <v>Rack fechado padrão metálico, 19 x 12 Us x 470 mm</v>
          </cell>
          <cell r="C3895" t="str">
            <v>UN</v>
          </cell>
          <cell r="D3895">
            <v>872.93</v>
          </cell>
          <cell r="E3895">
            <v>315.3</v>
          </cell>
          <cell r="F3895">
            <v>1188.23</v>
          </cell>
          <cell r="G3895">
            <v>9</v>
          </cell>
        </row>
        <row r="3896">
          <cell r="A3896" t="str">
            <v>66.08.110</v>
          </cell>
          <cell r="B3896" t="str">
            <v>Rack fechado padrão metálico, 19 x 20 Us x 470 mm</v>
          </cell>
          <cell r="C3896" t="str">
            <v>UN</v>
          </cell>
          <cell r="D3896">
            <v>1300.96</v>
          </cell>
          <cell r="E3896">
            <v>315.3</v>
          </cell>
          <cell r="F3896">
            <v>1616.26</v>
          </cell>
          <cell r="G3896">
            <v>9</v>
          </cell>
        </row>
        <row r="3897">
          <cell r="A3897" t="str">
            <v>66.08.111</v>
          </cell>
          <cell r="B3897" t="str">
            <v>Rack fechado de piso padrão metálico, 19 x 24 Us x 570 mm</v>
          </cell>
          <cell r="C3897" t="str">
            <v>UN</v>
          </cell>
          <cell r="D3897">
            <v>1262.29</v>
          </cell>
          <cell r="E3897">
            <v>315.3</v>
          </cell>
          <cell r="F3897">
            <v>1577.59</v>
          </cell>
          <cell r="G3897">
            <v>9</v>
          </cell>
        </row>
        <row r="3898">
          <cell r="A3898" t="str">
            <v>66.08.115</v>
          </cell>
          <cell r="B3898" t="str">
            <v>Rack fechado de piso padrão metálico, 19 x 44 Us x 770 mm</v>
          </cell>
          <cell r="C3898" t="str">
            <v>UN</v>
          </cell>
          <cell r="D3898">
            <v>2728.93</v>
          </cell>
          <cell r="E3898">
            <v>630.6</v>
          </cell>
          <cell r="F3898">
            <v>3359.53</v>
          </cell>
          <cell r="G3898">
            <v>9</v>
          </cell>
        </row>
        <row r="3899">
          <cell r="A3899" t="str">
            <v>66.08.131</v>
          </cell>
          <cell r="B3899" t="str">
            <v>Monitor LCD ou LED colorido, tela plana de 21,5´</v>
          </cell>
          <cell r="C3899" t="str">
            <v>UN</v>
          </cell>
          <cell r="D3899">
            <v>742.57</v>
          </cell>
          <cell r="E3899">
            <v>10.06</v>
          </cell>
          <cell r="F3899">
            <v>752.63</v>
          </cell>
          <cell r="G3899">
            <v>9</v>
          </cell>
        </row>
        <row r="3900">
          <cell r="A3900" t="str">
            <v>66.08.240</v>
          </cell>
          <cell r="B3900" t="str">
            <v>Filtro passivo e misturador de sinais VHF / UHF / CATV</v>
          </cell>
          <cell r="C3900" t="str">
            <v>UN</v>
          </cell>
          <cell r="D3900">
            <v>13.51</v>
          </cell>
          <cell r="E3900">
            <v>22.83</v>
          </cell>
          <cell r="F3900">
            <v>36.340000000000003</v>
          </cell>
          <cell r="G3900">
            <v>5</v>
          </cell>
        </row>
        <row r="3901">
          <cell r="A3901" t="str">
            <v>66.08.258</v>
          </cell>
          <cell r="B3901" t="str">
            <v>Ponto de acesso de dados (Access Point), uso interno, compatível com PoE 802.3af</v>
          </cell>
          <cell r="C3901" t="str">
            <v>UN</v>
          </cell>
          <cell r="D3901">
            <v>975.58</v>
          </cell>
          <cell r="E3901">
            <v>182.6</v>
          </cell>
          <cell r="F3901">
            <v>1158.18</v>
          </cell>
          <cell r="G3901">
            <v>9</v>
          </cell>
        </row>
        <row r="3902">
          <cell r="A3902" t="str">
            <v>66.08.260</v>
          </cell>
          <cell r="B3902" t="str">
            <v>Modulador de canais VHF / UHF / CATV / CFTV</v>
          </cell>
          <cell r="C3902" t="str">
            <v>UN</v>
          </cell>
          <cell r="D3902">
            <v>217.87</v>
          </cell>
          <cell r="E3902">
            <v>45.65</v>
          </cell>
          <cell r="F3902">
            <v>263.52</v>
          </cell>
          <cell r="G3902">
            <v>9</v>
          </cell>
        </row>
        <row r="3903">
          <cell r="A3903" t="str">
            <v>66.08.270</v>
          </cell>
          <cell r="B3903" t="str">
            <v>Amplificador de linha VHF / UHF com conector de F-50 dB</v>
          </cell>
          <cell r="C3903" t="str">
            <v>UN</v>
          </cell>
          <cell r="D3903">
            <v>483.19</v>
          </cell>
          <cell r="E3903">
            <v>13.69</v>
          </cell>
          <cell r="F3903">
            <v>496.88</v>
          </cell>
          <cell r="G3903">
            <v>9</v>
          </cell>
        </row>
        <row r="3904">
          <cell r="A3904" t="str">
            <v>66.08.324</v>
          </cell>
          <cell r="B3904" t="str">
            <v>Câmera fixa colorida compacta com domo, para áreas internas e externas - 1,3 MP</v>
          </cell>
          <cell r="C3904" t="str">
            <v>UN</v>
          </cell>
          <cell r="D3904">
            <v>1100.3599999999999</v>
          </cell>
          <cell r="E3904">
            <v>185.2</v>
          </cell>
          <cell r="F3904">
            <v>1285.56</v>
          </cell>
          <cell r="G3904">
            <v>9</v>
          </cell>
        </row>
        <row r="3905">
          <cell r="A3905" t="str">
            <v>66.08.326</v>
          </cell>
          <cell r="B3905" t="str">
            <v>Câmera fixa colorida tipo bullet, para áreas internas e externas - 1,3 MP</v>
          </cell>
          <cell r="C3905" t="str">
            <v>UN</v>
          </cell>
          <cell r="D3905">
            <v>4157.59</v>
          </cell>
          <cell r="E3905">
            <v>185.2</v>
          </cell>
          <cell r="F3905">
            <v>4342.79</v>
          </cell>
          <cell r="G3905">
            <v>9</v>
          </cell>
        </row>
        <row r="3906">
          <cell r="A3906" t="str">
            <v>66.08.328</v>
          </cell>
          <cell r="B3906" t="str">
            <v>Câmera fixa colorida com domo, para áreas internas e externas - 5 MP</v>
          </cell>
          <cell r="C3906" t="str">
            <v>UN</v>
          </cell>
          <cell r="D3906">
            <v>11892.26</v>
          </cell>
          <cell r="E3906">
            <v>185.2</v>
          </cell>
          <cell r="F3906">
            <v>12077.46</v>
          </cell>
          <cell r="G3906">
            <v>9</v>
          </cell>
        </row>
        <row r="3907">
          <cell r="A3907" t="str">
            <v>66.08.340</v>
          </cell>
          <cell r="B3907" t="str">
            <v>Unidade de disco rígido (HD) externo de 5 TB</v>
          </cell>
          <cell r="C3907" t="str">
            <v>UN</v>
          </cell>
          <cell r="D3907">
            <v>1226.71</v>
          </cell>
          <cell r="E3907">
            <v>3.35</v>
          </cell>
          <cell r="F3907">
            <v>1230.06</v>
          </cell>
          <cell r="G3907">
            <v>9</v>
          </cell>
        </row>
        <row r="3908">
          <cell r="A3908" t="str">
            <v>66.08.400</v>
          </cell>
          <cell r="B3908" t="str">
            <v>Estação de monitoramento "WorkStation" para até 3 monitores - memória RAM de 8 GB</v>
          </cell>
          <cell r="C3908" t="str">
            <v>CJ</v>
          </cell>
          <cell r="D3908">
            <v>12174</v>
          </cell>
          <cell r="E3908">
            <v>239.46</v>
          </cell>
          <cell r="F3908">
            <v>12413.46</v>
          </cell>
          <cell r="G3908">
            <v>9</v>
          </cell>
        </row>
        <row r="3909">
          <cell r="A3909" t="str">
            <v>66.08.401</v>
          </cell>
          <cell r="B3909" t="str">
            <v>Estação de monitoramento "WorkStation" para até 3 monitores - memória RAM de 16 GB</v>
          </cell>
          <cell r="C3909" t="str">
            <v>CJ</v>
          </cell>
          <cell r="D3909">
            <v>18402.61</v>
          </cell>
          <cell r="E3909">
            <v>239.46</v>
          </cell>
          <cell r="F3909">
            <v>18642.07</v>
          </cell>
          <cell r="G3909">
            <v>9</v>
          </cell>
        </row>
        <row r="3910">
          <cell r="A3910" t="str">
            <v>66.08.600</v>
          </cell>
          <cell r="B3910" t="str">
            <v>Unidade gerenciadora digital de vídeo em rede (NVR) de até 8 câmeras IP, armazenamento de 6 TB, 1 interface de rede Fast Ethernet</v>
          </cell>
          <cell r="C3910" t="str">
            <v>UN</v>
          </cell>
          <cell r="D3910">
            <v>1450.54</v>
          </cell>
          <cell r="E3910">
            <v>159.63999999999999</v>
          </cell>
          <cell r="F3910">
            <v>1610.18</v>
          </cell>
          <cell r="G3910">
            <v>9</v>
          </cell>
        </row>
        <row r="3911">
          <cell r="A3911" t="str">
            <v>66.08.610</v>
          </cell>
          <cell r="B3911" t="str">
            <v>Unidade gerenciadora digital de vídeo em rede (NVR) de até 16 câmeras IP, armazenamento de 12 TB, 1 interface de rede Gigabit Ethernet e 4 entradas de alarme</v>
          </cell>
          <cell r="C3911" t="str">
            <v>UN</v>
          </cell>
          <cell r="D3911">
            <v>1832.75</v>
          </cell>
          <cell r="E3911">
            <v>239.46</v>
          </cell>
          <cell r="F3911">
            <v>2072.21</v>
          </cell>
          <cell r="G3911">
            <v>9</v>
          </cell>
        </row>
        <row r="3912">
          <cell r="A3912" t="str">
            <v>66.08.620</v>
          </cell>
          <cell r="B3912" t="str">
            <v>Unidade gerenciadora digital vídeo em rede (NVR) de até 32 câmeras IP, armazenamento de 48 TB, 2 interface de rede Gigabit Ethernet e 16 entradas de alarme</v>
          </cell>
          <cell r="C3912" t="str">
            <v>UN</v>
          </cell>
          <cell r="D3912">
            <v>4482.71</v>
          </cell>
          <cell r="E3912">
            <v>315.3</v>
          </cell>
          <cell r="F3912">
            <v>4798.01</v>
          </cell>
          <cell r="G3912">
            <v>9</v>
          </cell>
        </row>
        <row r="3913">
          <cell r="A3913" t="str">
            <v>66.20</v>
          </cell>
          <cell r="B3913" t="str">
            <v>Reparos, conservacoes e complementos - GRUPO 66</v>
          </cell>
          <cell r="G3913">
            <v>9</v>
          </cell>
        </row>
        <row r="3914">
          <cell r="A3914" t="str">
            <v>66.20.150</v>
          </cell>
          <cell r="B3914" t="str">
            <v>Guia organizadora de cabos para rack, 19´ 1 U</v>
          </cell>
          <cell r="C3914" t="str">
            <v>UN</v>
          </cell>
          <cell r="D3914">
            <v>19.850000000000001</v>
          </cell>
          <cell r="E3914">
            <v>12.61</v>
          </cell>
          <cell r="F3914">
            <v>32.46</v>
          </cell>
          <cell r="G3914">
            <v>9</v>
          </cell>
        </row>
        <row r="3915">
          <cell r="A3915" t="str">
            <v>66.20.170</v>
          </cell>
          <cell r="B3915" t="str">
            <v>Guia organizadora de cabos para rack, 19´ 2 U</v>
          </cell>
          <cell r="C3915" t="str">
            <v>UN</v>
          </cell>
          <cell r="D3915">
            <v>37.08</v>
          </cell>
          <cell r="E3915">
            <v>12.61</v>
          </cell>
          <cell r="F3915">
            <v>49.69</v>
          </cell>
          <cell r="G3915">
            <v>9</v>
          </cell>
        </row>
        <row r="3916">
          <cell r="A3916" t="str">
            <v>66.20.202</v>
          </cell>
          <cell r="B3916" t="str">
            <v>Instalação de câmera fixa para CFTV</v>
          </cell>
          <cell r="C3916" t="str">
            <v>UN</v>
          </cell>
          <cell r="E3916">
            <v>185.2</v>
          </cell>
          <cell r="F3916">
            <v>185.2</v>
          </cell>
          <cell r="G3916">
            <v>9</v>
          </cell>
        </row>
        <row r="3917">
          <cell r="A3917" t="str">
            <v>66.20.212</v>
          </cell>
          <cell r="B3917" t="str">
            <v>Instalação de câmera móvel para CFTV</v>
          </cell>
          <cell r="C3917" t="str">
            <v>UN</v>
          </cell>
          <cell r="E3917">
            <v>185.2</v>
          </cell>
          <cell r="F3917">
            <v>185.2</v>
          </cell>
          <cell r="G3917">
            <v>9</v>
          </cell>
        </row>
        <row r="3918">
          <cell r="A3918" t="str">
            <v>66.20.221</v>
          </cell>
          <cell r="B3918" t="str">
            <v>Switch Gigabit para servidor central com 24 portas frontais e 2 portas SFP, capacidade 10 / 100 / 1000 Mbps</v>
          </cell>
          <cell r="C3918" t="str">
            <v>UN</v>
          </cell>
          <cell r="D3918">
            <v>14283.53</v>
          </cell>
          <cell r="E3918">
            <v>16.760000000000002</v>
          </cell>
          <cell r="F3918">
            <v>14300.29</v>
          </cell>
          <cell r="G3918">
            <v>9</v>
          </cell>
        </row>
        <row r="3919">
          <cell r="A3919" t="str">
            <v>66.20.225</v>
          </cell>
          <cell r="B3919" t="str">
            <v>Switch Gigabit 24 portas com capacidade de 10/100/1000/Mbps</v>
          </cell>
          <cell r="C3919" t="str">
            <v>UN</v>
          </cell>
          <cell r="D3919">
            <v>2258.9699999999998</v>
          </cell>
          <cell r="E3919">
            <v>16.760000000000002</v>
          </cell>
          <cell r="F3919">
            <v>2275.73</v>
          </cell>
          <cell r="G3919">
            <v>9</v>
          </cell>
        </row>
        <row r="3920">
          <cell r="A3920" t="str">
            <v>67</v>
          </cell>
          <cell r="B3920" t="str">
            <v>CAPTACAO, ADUCAO E TRATAMENTO DE AGUA E ESGOTO, EQUIPAMENTOS E SISTEMA</v>
          </cell>
          <cell r="G3920">
            <v>5</v>
          </cell>
        </row>
        <row r="3921">
          <cell r="A3921" t="str">
            <v>67.02</v>
          </cell>
          <cell r="B3921" t="str">
            <v>Tratamento</v>
          </cell>
          <cell r="G3921">
            <v>9</v>
          </cell>
        </row>
        <row r="3922">
          <cell r="A3922" t="str">
            <v>67.02.160</v>
          </cell>
          <cell r="B3922" t="str">
            <v>Medidor de vazão tipo calha Parshall com garganta W= 3´</v>
          </cell>
          <cell r="C3922" t="str">
            <v>UN</v>
          </cell>
          <cell r="D3922">
            <v>2334.3000000000002</v>
          </cell>
          <cell r="E3922">
            <v>82.36</v>
          </cell>
          <cell r="F3922">
            <v>2416.66</v>
          </cell>
          <cell r="G3922">
            <v>9</v>
          </cell>
        </row>
        <row r="3923">
          <cell r="A3923" t="str">
            <v>67.02.210</v>
          </cell>
          <cell r="B3923" t="str">
            <v>Tela galvanizada revestida em poliamida, malha de 10 mm</v>
          </cell>
          <cell r="C3923" t="str">
            <v>M2</v>
          </cell>
          <cell r="D3923">
            <v>1075.67</v>
          </cell>
          <cell r="E3923">
            <v>9.2899999999999991</v>
          </cell>
          <cell r="F3923">
            <v>1084.96</v>
          </cell>
          <cell r="G3923">
            <v>9</v>
          </cell>
        </row>
        <row r="3924">
          <cell r="A3924" t="str">
            <v>67.02.240</v>
          </cell>
          <cell r="B3924" t="str">
            <v>Grade média em aço carbono, espaçamento de 2 cm com barras chatas de 1´ x 3/8´</v>
          </cell>
          <cell r="C3924" t="str">
            <v>M2</v>
          </cell>
          <cell r="D3924">
            <v>3026.57</v>
          </cell>
          <cell r="E3924">
            <v>9.2899999999999991</v>
          </cell>
          <cell r="F3924">
            <v>3035.86</v>
          </cell>
          <cell r="G3924">
            <v>9</v>
          </cell>
        </row>
        <row r="3925">
          <cell r="A3925" t="str">
            <v>67.02.280</v>
          </cell>
          <cell r="B3925" t="str">
            <v>Cesto em chapa de aço inoxidável com espessura de 1,5 mm e furos de 1/2´</v>
          </cell>
          <cell r="C3925" t="str">
            <v>UN</v>
          </cell>
          <cell r="D3925">
            <v>984.07</v>
          </cell>
          <cell r="E3925">
            <v>4.6399999999999997</v>
          </cell>
          <cell r="F3925">
            <v>988.71</v>
          </cell>
          <cell r="G3925">
            <v>9</v>
          </cell>
        </row>
        <row r="3926">
          <cell r="A3926" t="str">
            <v>67.02.301</v>
          </cell>
          <cell r="B3926" t="str">
            <v>Peneira estática em poliéster reforçado de fibra de vidro (PRFV) com tela de aço inoxidável AISI 304, malha de 1,5 mm, vazão de 50 l/s</v>
          </cell>
          <cell r="C3926" t="str">
            <v>UN</v>
          </cell>
          <cell r="D3926">
            <v>22980.05</v>
          </cell>
          <cell r="E3926">
            <v>165.15</v>
          </cell>
          <cell r="F3926">
            <v>23145.200000000001</v>
          </cell>
          <cell r="G3926">
            <v>9</v>
          </cell>
        </row>
        <row r="3927">
          <cell r="A3927" t="str">
            <v>67.02.320</v>
          </cell>
          <cell r="B3927" t="str">
            <v>Comporta em fibra de vidro (stop log) - espessura de 10 mm</v>
          </cell>
          <cell r="C3927" t="str">
            <v>M2</v>
          </cell>
          <cell r="D3927">
            <v>5513.57</v>
          </cell>
          <cell r="E3927">
            <v>29.88</v>
          </cell>
          <cell r="F3927">
            <v>5543.45</v>
          </cell>
          <cell r="G3927">
            <v>2</v>
          </cell>
        </row>
        <row r="3928">
          <cell r="A3928" t="str">
            <v>67.02.330</v>
          </cell>
          <cell r="B3928" t="str">
            <v>Sistema de tratamento de águas cinzas e aproveitamento de águas pluviais, para reuso em fins não potáveis, vazão de 2 m³/h</v>
          </cell>
          <cell r="C3928" t="str">
            <v>UN</v>
          </cell>
          <cell r="D3928">
            <v>109360.51</v>
          </cell>
          <cell r="F3928">
            <v>109360.51</v>
          </cell>
          <cell r="G3928">
            <v>5</v>
          </cell>
        </row>
        <row r="3929">
          <cell r="A3929" t="str">
            <v>67.02.400</v>
          </cell>
          <cell r="B3929" t="str">
            <v>Tanque em fibra de vidro (PRFV) com quebra ondas, capacidade de 25.000 l e misturador interno vertical em aço inoxidável</v>
          </cell>
          <cell r="C3929" t="str">
            <v>UN</v>
          </cell>
          <cell r="D3929">
            <v>57496.42</v>
          </cell>
          <cell r="E3929">
            <v>266.94</v>
          </cell>
          <cell r="F3929">
            <v>57763.360000000001</v>
          </cell>
          <cell r="G3929">
            <v>9</v>
          </cell>
        </row>
        <row r="3930">
          <cell r="A3930" t="str">
            <v>67.02.410</v>
          </cell>
          <cell r="B3930" t="str">
            <v>Sistema de tratamento de efluente por reator anaeróbio (UASB) e filtro aeróbio (FAS), para obras de segurança com vazão máxima horária 12 l/s</v>
          </cell>
          <cell r="C3930" t="str">
            <v>CJ</v>
          </cell>
          <cell r="D3930">
            <v>493141.91</v>
          </cell>
          <cell r="F3930">
            <v>493141.91</v>
          </cell>
          <cell r="G3930">
            <v>9</v>
          </cell>
        </row>
        <row r="3931">
          <cell r="A3931" t="str">
            <v>67.02.502</v>
          </cell>
          <cell r="B3931" t="str">
            <v>Elaboração de projeto de sistema de estação compacta de tratamento de esgoto para vazão máxima horária 12 l/s e atendimento classe II, assessoria, documentação e aprovação na CETESB</v>
          </cell>
          <cell r="C3931" t="str">
            <v>CJ</v>
          </cell>
          <cell r="D3931">
            <v>6258.75</v>
          </cell>
          <cell r="E3931">
            <v>57553.36</v>
          </cell>
          <cell r="F3931">
            <v>63812.11</v>
          </cell>
          <cell r="G3931">
            <v>9</v>
          </cell>
        </row>
        <row r="3932">
          <cell r="A3932" t="str">
            <v>67.02.503</v>
          </cell>
          <cell r="B3932" t="str">
            <v>Elaboração de projeto de sistema de estação compacta de tratamento de esgoto para vazão máxima horária 12 l/s, atendimento classe II, tratamento de nitrogênio e fósforo, assessoria, documentação e aprovação na CETESB</v>
          </cell>
          <cell r="C3932" t="str">
            <v>CJ</v>
          </cell>
          <cell r="D3932">
            <v>8662.92</v>
          </cell>
          <cell r="E3932">
            <v>69470.84</v>
          </cell>
          <cell r="F3932">
            <v>78133.759999999995</v>
          </cell>
          <cell r="G3932">
            <v>9</v>
          </cell>
        </row>
        <row r="3933">
          <cell r="A3933" t="str">
            <v>68</v>
          </cell>
          <cell r="B3933" t="str">
            <v>ELETRIFICACAO, EQUIPAMENTOS E SISTEMA</v>
          </cell>
          <cell r="G3933">
            <v>9</v>
          </cell>
        </row>
        <row r="3934">
          <cell r="A3934" t="str">
            <v>68.01</v>
          </cell>
          <cell r="B3934" t="str">
            <v>Posteamento</v>
          </cell>
          <cell r="G3934">
            <v>9</v>
          </cell>
        </row>
        <row r="3935">
          <cell r="A3935" t="str">
            <v>68.01.600</v>
          </cell>
          <cell r="B3935" t="str">
            <v>Poste de concreto circular, 200 kg, H = 7,00 m</v>
          </cell>
          <cell r="C3935" t="str">
            <v>UN</v>
          </cell>
          <cell r="D3935">
            <v>1386.58</v>
          </cell>
          <cell r="E3935">
            <v>278.86</v>
          </cell>
          <cell r="F3935">
            <v>1665.44</v>
          </cell>
          <cell r="G3935">
            <v>9</v>
          </cell>
        </row>
        <row r="3936">
          <cell r="A3936" t="str">
            <v>68.01.620</v>
          </cell>
          <cell r="B3936" t="str">
            <v>Poste de concreto circular, 200 kg, H = 9,00 m</v>
          </cell>
          <cell r="C3936" t="str">
            <v>UN</v>
          </cell>
          <cell r="D3936">
            <v>1552.25</v>
          </cell>
          <cell r="E3936">
            <v>278.86</v>
          </cell>
          <cell r="F3936">
            <v>1831.11</v>
          </cell>
          <cell r="G3936">
            <v>9</v>
          </cell>
        </row>
        <row r="3937">
          <cell r="A3937" t="str">
            <v>68.01.630</v>
          </cell>
          <cell r="B3937" t="str">
            <v>Poste de concreto circular, 200 kg, H = 10,00 m</v>
          </cell>
          <cell r="C3937" t="str">
            <v>UN</v>
          </cell>
          <cell r="D3937">
            <v>1979.21</v>
          </cell>
          <cell r="E3937">
            <v>278.86</v>
          </cell>
          <cell r="F3937">
            <v>2258.0700000000002</v>
          </cell>
          <cell r="G3937">
            <v>9</v>
          </cell>
        </row>
        <row r="3938">
          <cell r="A3938" t="str">
            <v>68.01.640</v>
          </cell>
          <cell r="B3938" t="str">
            <v>Poste de concreto circular, 200 kg, H = 11,00 m</v>
          </cell>
          <cell r="C3938" t="str">
            <v>UN</v>
          </cell>
          <cell r="D3938">
            <v>2013.83</v>
          </cell>
          <cell r="E3938">
            <v>278.86</v>
          </cell>
          <cell r="F3938">
            <v>2292.69</v>
          </cell>
          <cell r="G3938">
            <v>9</v>
          </cell>
        </row>
        <row r="3939">
          <cell r="A3939" t="str">
            <v>68.01.650</v>
          </cell>
          <cell r="B3939" t="str">
            <v>Poste de concreto circular, 200 kg, H = 12,00 m</v>
          </cell>
          <cell r="C3939" t="str">
            <v>UN</v>
          </cell>
          <cell r="D3939">
            <v>2330.85</v>
          </cell>
          <cell r="E3939">
            <v>278.86</v>
          </cell>
          <cell r="F3939">
            <v>2609.71</v>
          </cell>
          <cell r="G3939">
            <v>9</v>
          </cell>
        </row>
        <row r="3940">
          <cell r="A3940" t="str">
            <v>68.01.670</v>
          </cell>
          <cell r="B3940" t="str">
            <v>Poste de concreto circular, 300 kg, H = 9,00 m</v>
          </cell>
          <cell r="C3940" t="str">
            <v>UN</v>
          </cell>
          <cell r="D3940">
            <v>1480.34</v>
          </cell>
          <cell r="E3940">
            <v>278.86</v>
          </cell>
          <cell r="F3940">
            <v>1759.2</v>
          </cell>
          <cell r="G3940">
            <v>2</v>
          </cell>
        </row>
        <row r="3941">
          <cell r="A3941" t="str">
            <v>68.01.730</v>
          </cell>
          <cell r="B3941" t="str">
            <v>Poste de concreto circular, 400 kg, H = 9,00 m</v>
          </cell>
          <cell r="C3941" t="str">
            <v>UN</v>
          </cell>
          <cell r="D3941">
            <v>1653.51</v>
          </cell>
          <cell r="E3941">
            <v>278.86</v>
          </cell>
          <cell r="F3941">
            <v>1932.37</v>
          </cell>
          <cell r="G3941">
            <v>5</v>
          </cell>
        </row>
        <row r="3942">
          <cell r="A3942" t="str">
            <v>68.01.740</v>
          </cell>
          <cell r="B3942" t="str">
            <v>Poste de concreto circular, 400 kg, H = 10,00 m</v>
          </cell>
          <cell r="C3942" t="str">
            <v>UN</v>
          </cell>
          <cell r="D3942">
            <v>2471.39</v>
          </cell>
          <cell r="E3942">
            <v>278.86</v>
          </cell>
          <cell r="F3942">
            <v>2750.25</v>
          </cell>
          <cell r="G3942">
            <v>9</v>
          </cell>
        </row>
        <row r="3943">
          <cell r="A3943" t="str">
            <v>68.01.750</v>
          </cell>
          <cell r="B3943" t="str">
            <v>Poste de concreto circular, 400 kg, H = 11,00 m</v>
          </cell>
          <cell r="C3943" t="str">
            <v>UN</v>
          </cell>
          <cell r="D3943">
            <v>2660.11</v>
          </cell>
          <cell r="E3943">
            <v>278.86</v>
          </cell>
          <cell r="F3943">
            <v>2938.97</v>
          </cell>
          <cell r="G3943">
            <v>9</v>
          </cell>
        </row>
        <row r="3944">
          <cell r="A3944" t="str">
            <v>68.01.760</v>
          </cell>
          <cell r="B3944" t="str">
            <v>Poste de concreto circular, 400 kg, H = 12,00 m</v>
          </cell>
          <cell r="C3944" t="str">
            <v>UN</v>
          </cell>
          <cell r="D3944">
            <v>2903.06</v>
          </cell>
          <cell r="E3944">
            <v>278.86</v>
          </cell>
          <cell r="F3944">
            <v>3181.92</v>
          </cell>
          <cell r="G3944">
            <v>9</v>
          </cell>
        </row>
        <row r="3945">
          <cell r="A3945" t="str">
            <v>68.01.800</v>
          </cell>
          <cell r="B3945" t="str">
            <v>Poste de concreto circular, 600 kg, H = 11,00 m</v>
          </cell>
          <cell r="C3945" t="str">
            <v>UN</v>
          </cell>
          <cell r="D3945">
            <v>3219.59</v>
          </cell>
          <cell r="E3945">
            <v>278.86</v>
          </cell>
          <cell r="F3945">
            <v>3498.45</v>
          </cell>
          <cell r="G3945">
            <v>9</v>
          </cell>
        </row>
        <row r="3946">
          <cell r="A3946" t="str">
            <v>68.01.810</v>
          </cell>
          <cell r="B3946" t="str">
            <v>Poste de concreto circular, 600 kg, H = 12,00 m</v>
          </cell>
          <cell r="C3946" t="str">
            <v>UN</v>
          </cell>
          <cell r="D3946">
            <v>3348.43</v>
          </cell>
          <cell r="E3946">
            <v>278.86</v>
          </cell>
          <cell r="F3946">
            <v>3627.29</v>
          </cell>
          <cell r="G3946">
            <v>9</v>
          </cell>
        </row>
        <row r="3947">
          <cell r="A3947" t="str">
            <v>68.01.850</v>
          </cell>
          <cell r="B3947" t="str">
            <v>Poste de concreto circular, 1000 kg, H = 12,00 m</v>
          </cell>
          <cell r="C3947" t="str">
            <v>UN</v>
          </cell>
          <cell r="D3947">
            <v>5958.2</v>
          </cell>
          <cell r="E3947">
            <v>278.86</v>
          </cell>
          <cell r="F3947">
            <v>6237.06</v>
          </cell>
          <cell r="G3947">
            <v>9</v>
          </cell>
        </row>
        <row r="3948">
          <cell r="A3948" t="str">
            <v>68.02</v>
          </cell>
          <cell r="B3948" t="str">
            <v>Estrutura especifica</v>
          </cell>
          <cell r="G3948">
            <v>9</v>
          </cell>
        </row>
        <row r="3949">
          <cell r="A3949" t="str">
            <v>68.02.010</v>
          </cell>
          <cell r="B3949" t="str">
            <v>Estai</v>
          </cell>
          <cell r="C3949" t="str">
            <v>UN</v>
          </cell>
          <cell r="D3949">
            <v>584.16</v>
          </cell>
          <cell r="E3949">
            <v>181.13</v>
          </cell>
          <cell r="F3949">
            <v>765.29</v>
          </cell>
          <cell r="G3949">
            <v>9</v>
          </cell>
        </row>
        <row r="3950">
          <cell r="A3950" t="str">
            <v>68.02.020</v>
          </cell>
          <cell r="B3950" t="str">
            <v>Estrutura tipo M1</v>
          </cell>
          <cell r="C3950" t="str">
            <v>UN</v>
          </cell>
          <cell r="D3950">
            <v>561.95000000000005</v>
          </cell>
          <cell r="E3950">
            <v>195.27</v>
          </cell>
          <cell r="F3950">
            <v>757.22</v>
          </cell>
          <cell r="G3950">
            <v>9</v>
          </cell>
        </row>
        <row r="3951">
          <cell r="A3951" t="str">
            <v>68.02.030</v>
          </cell>
          <cell r="B3951" t="str">
            <v>Estrutura tipo M2</v>
          </cell>
          <cell r="C3951" t="str">
            <v>UN</v>
          </cell>
          <cell r="D3951">
            <v>1178.21</v>
          </cell>
          <cell r="E3951">
            <v>195.27</v>
          </cell>
          <cell r="F3951">
            <v>1373.48</v>
          </cell>
          <cell r="G3951">
            <v>9</v>
          </cell>
        </row>
        <row r="3952">
          <cell r="A3952" t="str">
            <v>68.02.040</v>
          </cell>
          <cell r="B3952" t="str">
            <v>Estrutura tipo N3</v>
          </cell>
          <cell r="C3952" t="str">
            <v>UN</v>
          </cell>
          <cell r="D3952">
            <v>1429.51</v>
          </cell>
          <cell r="E3952">
            <v>292.91000000000003</v>
          </cell>
          <cell r="F3952">
            <v>1722.42</v>
          </cell>
          <cell r="G3952">
            <v>9</v>
          </cell>
        </row>
        <row r="3953">
          <cell r="A3953" t="str">
            <v>68.02.050</v>
          </cell>
          <cell r="B3953" t="str">
            <v>Estrutura tipo M1 - N3</v>
          </cell>
          <cell r="C3953" t="str">
            <v>UN</v>
          </cell>
          <cell r="D3953">
            <v>1660.23</v>
          </cell>
          <cell r="E3953">
            <v>390.54</v>
          </cell>
          <cell r="F3953">
            <v>2050.77</v>
          </cell>
          <cell r="G3953">
            <v>9</v>
          </cell>
        </row>
        <row r="3954">
          <cell r="A3954" t="str">
            <v>68.02.060</v>
          </cell>
          <cell r="B3954" t="str">
            <v>Estrutura tipo M4</v>
          </cell>
          <cell r="C3954" t="str">
            <v>UN</v>
          </cell>
          <cell r="D3954">
            <v>2594.4699999999998</v>
          </cell>
          <cell r="E3954">
            <v>292.91000000000003</v>
          </cell>
          <cell r="F3954">
            <v>2887.38</v>
          </cell>
          <cell r="G3954">
            <v>9</v>
          </cell>
        </row>
        <row r="3955">
          <cell r="A3955" t="str">
            <v>68.02.070</v>
          </cell>
          <cell r="B3955" t="str">
            <v>Estrutura tipo N2</v>
          </cell>
          <cell r="C3955" t="str">
            <v>UN</v>
          </cell>
          <cell r="D3955">
            <v>1341.75</v>
          </cell>
          <cell r="E3955">
            <v>292.91000000000003</v>
          </cell>
          <cell r="F3955">
            <v>1634.66</v>
          </cell>
          <cell r="G3955">
            <v>5</v>
          </cell>
        </row>
        <row r="3956">
          <cell r="A3956" t="str">
            <v>68.02.090</v>
          </cell>
          <cell r="B3956" t="str">
            <v>Estrutura tipo N4</v>
          </cell>
          <cell r="C3956" t="str">
            <v>UN</v>
          </cell>
          <cell r="D3956">
            <v>2577.3200000000002</v>
          </cell>
          <cell r="E3956">
            <v>390.54</v>
          </cell>
          <cell r="F3956">
            <v>2967.86</v>
          </cell>
          <cell r="G3956">
            <v>9</v>
          </cell>
        </row>
        <row r="3957">
          <cell r="A3957" t="str">
            <v>68.02.100</v>
          </cell>
          <cell r="B3957" t="str">
            <v>Armação secundária tipo 1C - 2R</v>
          </cell>
          <cell r="C3957" t="str">
            <v>UN</v>
          </cell>
          <cell r="D3957">
            <v>126.68</v>
          </cell>
          <cell r="E3957">
            <v>130.18</v>
          </cell>
          <cell r="F3957">
            <v>256.86</v>
          </cell>
          <cell r="G3957">
            <v>9</v>
          </cell>
        </row>
        <row r="3958">
          <cell r="A3958" t="str">
            <v>68.02.110</v>
          </cell>
          <cell r="B3958" t="str">
            <v>Armação secundária tipo 1C - 3R</v>
          </cell>
          <cell r="C3958" t="str">
            <v>UN</v>
          </cell>
          <cell r="D3958">
            <v>136.25</v>
          </cell>
          <cell r="E3958">
            <v>130.18</v>
          </cell>
          <cell r="F3958">
            <v>266.43</v>
          </cell>
          <cell r="G3958">
            <v>9</v>
          </cell>
        </row>
        <row r="3959">
          <cell r="A3959" t="str">
            <v>68.02.120</v>
          </cell>
          <cell r="B3959" t="str">
            <v>Armação secundária tipo 2C - 3R</v>
          </cell>
          <cell r="C3959" t="str">
            <v>UN</v>
          </cell>
          <cell r="D3959">
            <v>237.57</v>
          </cell>
          <cell r="E3959">
            <v>162.72999999999999</v>
          </cell>
          <cell r="F3959">
            <v>400.3</v>
          </cell>
          <cell r="G3959">
            <v>9</v>
          </cell>
        </row>
        <row r="3960">
          <cell r="A3960" t="str">
            <v>68.02.140</v>
          </cell>
          <cell r="B3960" t="str">
            <v>Armação secundária tipo 4C - 6R</v>
          </cell>
          <cell r="C3960" t="str">
            <v>UN</v>
          </cell>
          <cell r="D3960">
            <v>475.14</v>
          </cell>
          <cell r="E3960">
            <v>195.27</v>
          </cell>
          <cell r="F3960">
            <v>670.41</v>
          </cell>
          <cell r="G3960">
            <v>9</v>
          </cell>
        </row>
        <row r="3961">
          <cell r="A3961" t="str">
            <v>68.20</v>
          </cell>
          <cell r="B3961" t="str">
            <v>Reparos, conservacoes e complementos - GRUPO 68</v>
          </cell>
          <cell r="G3961">
            <v>9</v>
          </cell>
        </row>
        <row r="3962">
          <cell r="A3962" t="str">
            <v>68.20.010</v>
          </cell>
          <cell r="B3962" t="str">
            <v>Recolocação de poste de madeira</v>
          </cell>
          <cell r="C3962" t="str">
            <v>UN</v>
          </cell>
          <cell r="D3962">
            <v>247.28</v>
          </cell>
          <cell r="E3962">
            <v>220.1</v>
          </cell>
          <cell r="F3962">
            <v>467.38</v>
          </cell>
          <cell r="G3962">
            <v>9</v>
          </cell>
        </row>
        <row r="3963">
          <cell r="A3963" t="str">
            <v>68.20.040</v>
          </cell>
          <cell r="B3963" t="str">
            <v>Braçadeira circular em aço carbono galvanizado, diâmetro nominal de 140 até 300 mm</v>
          </cell>
          <cell r="C3963" t="str">
            <v>UN</v>
          </cell>
          <cell r="D3963">
            <v>66.260000000000005</v>
          </cell>
          <cell r="E3963">
            <v>16.059999999999999</v>
          </cell>
          <cell r="F3963">
            <v>82.32</v>
          </cell>
          <cell r="G3963">
            <v>9</v>
          </cell>
        </row>
        <row r="3964">
          <cell r="A3964" t="str">
            <v>68.20.050</v>
          </cell>
          <cell r="B3964" t="str">
            <v>Cruzeta em aço carbono galvanizado perfil ´L´ 75 x 75 x 8 mm, comprimento 2500 mm</v>
          </cell>
          <cell r="C3964" t="str">
            <v>UN</v>
          </cell>
          <cell r="D3964">
            <v>731.23</v>
          </cell>
          <cell r="E3964">
            <v>32.11</v>
          </cell>
          <cell r="F3964">
            <v>763.34</v>
          </cell>
          <cell r="G3964">
            <v>9</v>
          </cell>
        </row>
        <row r="3965">
          <cell r="A3965" t="str">
            <v>68.20.120</v>
          </cell>
          <cell r="B3965" t="str">
            <v>Bengala em PVC para ramal de entrada, diâmetro de 32 mm</v>
          </cell>
          <cell r="C3965" t="str">
            <v>UN</v>
          </cell>
          <cell r="D3965">
            <v>32.28</v>
          </cell>
          <cell r="E3965">
            <v>31.96</v>
          </cell>
          <cell r="F3965">
            <v>64.239999999999995</v>
          </cell>
          <cell r="G3965">
            <v>9</v>
          </cell>
        </row>
        <row r="3966">
          <cell r="A3966" t="str">
            <v>69</v>
          </cell>
          <cell r="B3966" t="str">
            <v>TELEFONIA, LOGICA E TRANSMISSAO DE DADOS, EQUIPAMENTOS E SISTEMA</v>
          </cell>
          <cell r="G3966">
            <v>9</v>
          </cell>
        </row>
        <row r="3967">
          <cell r="A3967" t="str">
            <v>69.03</v>
          </cell>
          <cell r="B3967" t="str">
            <v>Distribuicao e comando, caixas e equipamentos especificos</v>
          </cell>
          <cell r="G3967">
            <v>9</v>
          </cell>
        </row>
        <row r="3968">
          <cell r="A3968" t="str">
            <v>69.03.090</v>
          </cell>
          <cell r="B3968" t="str">
            <v>Aparelho telefônico multifrequencial, com teclas ´FLASH´, ´HOOK´, ´PAUSE´, ´LND´, ´MODE´</v>
          </cell>
          <cell r="C3968" t="str">
            <v>UN</v>
          </cell>
          <cell r="D3968">
            <v>75.77</v>
          </cell>
          <cell r="F3968">
            <v>75.77</v>
          </cell>
          <cell r="G3968">
            <v>5</v>
          </cell>
        </row>
        <row r="3969">
          <cell r="A3969" t="str">
            <v>69.03.130</v>
          </cell>
          <cell r="B3969" t="str">
            <v>Caixa subterrânea de entrada de telefonia, tipo R1 (600 x 350 x 500) mm, padrão TELEBRÁS, com tampa</v>
          </cell>
          <cell r="C3969" t="str">
            <v>UN</v>
          </cell>
          <cell r="D3969">
            <v>381.88</v>
          </cell>
          <cell r="E3969">
            <v>57.54</v>
          </cell>
          <cell r="F3969">
            <v>439.42</v>
          </cell>
          <cell r="G3969">
            <v>9</v>
          </cell>
        </row>
        <row r="3970">
          <cell r="A3970" t="str">
            <v>69.03.140</v>
          </cell>
          <cell r="B3970" t="str">
            <v>Caixa subterrânea de entrada de telefonia, tipo R2 (1070 x 520 x 500) mm, padrão TELEBRÁS, com tampa</v>
          </cell>
          <cell r="C3970" t="str">
            <v>UN</v>
          </cell>
          <cell r="D3970">
            <v>753.24</v>
          </cell>
          <cell r="E3970">
            <v>122.38</v>
          </cell>
          <cell r="F3970">
            <v>875.62</v>
          </cell>
          <cell r="G3970">
            <v>9</v>
          </cell>
        </row>
        <row r="3971">
          <cell r="A3971" t="str">
            <v>69.03.301</v>
          </cell>
          <cell r="B3971" t="str">
            <v>Central de Pabx para 2 linhas e 8 ramais</v>
          </cell>
          <cell r="C3971" t="str">
            <v>UN</v>
          </cell>
          <cell r="D3971">
            <v>1521.55</v>
          </cell>
          <cell r="E3971">
            <v>6.42</v>
          </cell>
          <cell r="F3971">
            <v>1527.97</v>
          </cell>
          <cell r="G3971">
            <v>9</v>
          </cell>
        </row>
        <row r="3972">
          <cell r="A3972" t="str">
            <v>69.03.310</v>
          </cell>
          <cell r="B3972" t="str">
            <v>Caixa de tomada em poliamida e tampa para piso elevado, com 4 alojamentos para elétrica e até 8 alojamentos para telefonia e dados</v>
          </cell>
          <cell r="C3972" t="str">
            <v>UN</v>
          </cell>
          <cell r="D3972">
            <v>149.93</v>
          </cell>
          <cell r="E3972">
            <v>18.260000000000002</v>
          </cell>
          <cell r="F3972">
            <v>168.19</v>
          </cell>
          <cell r="G3972">
            <v>9</v>
          </cell>
        </row>
        <row r="3973">
          <cell r="A3973" t="str">
            <v>69.03.340</v>
          </cell>
          <cell r="B3973" t="str">
            <v>Conector RJ-45 fêmea - categoria 6</v>
          </cell>
          <cell r="C3973" t="str">
            <v>UN</v>
          </cell>
          <cell r="D3973">
            <v>36.25</v>
          </cell>
          <cell r="E3973">
            <v>6.85</v>
          </cell>
          <cell r="F3973">
            <v>43.1</v>
          </cell>
          <cell r="G3973">
            <v>2</v>
          </cell>
        </row>
        <row r="3974">
          <cell r="A3974" t="str">
            <v>69.03.360</v>
          </cell>
          <cell r="B3974" t="str">
            <v>Conector RJ-45 fêmea - categoria 6A</v>
          </cell>
          <cell r="C3974" t="str">
            <v>UN</v>
          </cell>
          <cell r="D3974">
            <v>168.74</v>
          </cell>
          <cell r="E3974">
            <v>6.85</v>
          </cell>
          <cell r="F3974">
            <v>175.59</v>
          </cell>
          <cell r="G3974">
            <v>5</v>
          </cell>
        </row>
        <row r="3975">
          <cell r="A3975" t="str">
            <v>69.03.400</v>
          </cell>
          <cell r="B3975" t="str">
            <v>Central PABX híbrida de telefonia para 8 linhas tronco e 24 a 32 ramais digital e analógico</v>
          </cell>
          <cell r="C3975" t="str">
            <v>CJ</v>
          </cell>
          <cell r="D3975">
            <v>7345.5</v>
          </cell>
          <cell r="F3975">
            <v>7345.5</v>
          </cell>
          <cell r="G3975">
            <v>9</v>
          </cell>
        </row>
        <row r="3976">
          <cell r="A3976" t="str">
            <v>69.03.410</v>
          </cell>
          <cell r="B3976" t="str">
            <v>Central PABX híbrida de telefonia para 8 linhas tronco e 128 ramais digital e analógico</v>
          </cell>
          <cell r="C3976" t="str">
            <v>CJ</v>
          </cell>
          <cell r="D3976">
            <v>34947.379999999997</v>
          </cell>
          <cell r="F3976">
            <v>34947.379999999997</v>
          </cell>
          <cell r="G3976">
            <v>9</v>
          </cell>
        </row>
        <row r="3977">
          <cell r="A3977" t="str">
            <v>69.03.420</v>
          </cell>
          <cell r="B3977" t="str">
            <v>Central PABX híbrida de telefonia para 8 linhas tronco e 128 ramais digital e analógico, com recursos PBX Networking</v>
          </cell>
          <cell r="C3977" t="str">
            <v>CJ</v>
          </cell>
          <cell r="D3977">
            <v>46135.01</v>
          </cell>
          <cell r="F3977">
            <v>46135.01</v>
          </cell>
          <cell r="G3977">
            <v>9</v>
          </cell>
        </row>
        <row r="3978">
          <cell r="A3978" t="str">
            <v>69.05</v>
          </cell>
          <cell r="B3978" t="str">
            <v>Estabilizacao de tensao</v>
          </cell>
          <cell r="G3978">
            <v>9</v>
          </cell>
        </row>
        <row r="3979">
          <cell r="A3979" t="str">
            <v>69.05.010</v>
          </cell>
          <cell r="B3979" t="str">
            <v>Estabilizador eletrônico de tensão, monofásico, com potência de 5 kVA</v>
          </cell>
          <cell r="C3979" t="str">
            <v>UN</v>
          </cell>
          <cell r="D3979">
            <v>9891.66</v>
          </cell>
          <cell r="E3979">
            <v>68.48</v>
          </cell>
          <cell r="F3979">
            <v>9960.14</v>
          </cell>
          <cell r="G3979">
            <v>9</v>
          </cell>
        </row>
        <row r="3980">
          <cell r="A3980" t="str">
            <v>69.05.040</v>
          </cell>
          <cell r="B3980" t="str">
            <v>Estabilizador eletrônico de tensão, monofásico, com potência de 10 kVA</v>
          </cell>
          <cell r="C3980" t="str">
            <v>UN</v>
          </cell>
          <cell r="D3980">
            <v>15789.35</v>
          </cell>
          <cell r="E3980">
            <v>68.48</v>
          </cell>
          <cell r="F3980">
            <v>15857.83</v>
          </cell>
          <cell r="G3980">
            <v>9</v>
          </cell>
        </row>
        <row r="3981">
          <cell r="A3981" t="str">
            <v>69.05.230</v>
          </cell>
          <cell r="B3981" t="str">
            <v>Estabilizador eletrônico de tensão, trifásico, com potência de 40 kVA</v>
          </cell>
          <cell r="C3981" t="str">
            <v>UN</v>
          </cell>
          <cell r="D3981">
            <v>43417.43</v>
          </cell>
          <cell r="E3981">
            <v>68.48</v>
          </cell>
          <cell r="F3981">
            <v>43485.91</v>
          </cell>
          <cell r="G3981">
            <v>9</v>
          </cell>
        </row>
        <row r="3982">
          <cell r="A3982" t="str">
            <v>69.06</v>
          </cell>
          <cell r="B3982" t="str">
            <v>Sistemas ininterruptos de energia</v>
          </cell>
          <cell r="G3982">
            <v>9</v>
          </cell>
        </row>
        <row r="3983">
          <cell r="A3983" t="str">
            <v>69.06.020</v>
          </cell>
          <cell r="B3983" t="str">
            <v>Sistema ininterrupto de energia, trifásico on line de 10 kVA (220 V/220 V), com autonomia de 15 minutos</v>
          </cell>
          <cell r="C3983" t="str">
            <v>UN</v>
          </cell>
          <cell r="D3983">
            <v>38563.269999999997</v>
          </cell>
          <cell r="E3983">
            <v>128.44</v>
          </cell>
          <cell r="F3983">
            <v>38691.71</v>
          </cell>
          <cell r="G3983">
            <v>9</v>
          </cell>
        </row>
        <row r="3984">
          <cell r="A3984" t="str">
            <v>69.06.030</v>
          </cell>
          <cell r="B3984" t="str">
            <v>Sistema ininterrupto de energia, trifásico on line de 20 kVA (220 V/208 V-108 V), com autonomia 15 minutos</v>
          </cell>
          <cell r="C3984" t="str">
            <v>UN</v>
          </cell>
          <cell r="D3984">
            <v>50210.03</v>
          </cell>
          <cell r="E3984">
            <v>128.44</v>
          </cell>
          <cell r="F3984">
            <v>50338.47</v>
          </cell>
          <cell r="G3984">
            <v>9</v>
          </cell>
        </row>
        <row r="3985">
          <cell r="A3985" t="str">
            <v>69.06.040</v>
          </cell>
          <cell r="B3985" t="str">
            <v>Sistema ininterrupto de energia, trifásico on line senoidal de 15 kVA (208 V/110 V), com autonomia de 15 minutos</v>
          </cell>
          <cell r="C3985" t="str">
            <v>UN</v>
          </cell>
          <cell r="D3985">
            <v>43560.32</v>
          </cell>
          <cell r="E3985">
            <v>128.44</v>
          </cell>
          <cell r="F3985">
            <v>43688.76</v>
          </cell>
          <cell r="G3985">
            <v>5</v>
          </cell>
        </row>
        <row r="3986">
          <cell r="A3986" t="str">
            <v>69.06.050</v>
          </cell>
          <cell r="B3986" t="str">
            <v>Sistema ininterrupto de energia, monofásico, com potência de 2 kVA</v>
          </cell>
          <cell r="C3986" t="str">
            <v>UN</v>
          </cell>
          <cell r="D3986">
            <v>4427.28</v>
          </cell>
          <cell r="E3986">
            <v>91.3</v>
          </cell>
          <cell r="F3986">
            <v>4518.58</v>
          </cell>
          <cell r="G3986">
            <v>9</v>
          </cell>
        </row>
        <row r="3987">
          <cell r="A3987" t="str">
            <v>69.06.080</v>
          </cell>
          <cell r="B3987" t="str">
            <v>Sistema ininterrupto de energia, monofásico on line senoidal de 5 kVA (220 V/110 V), com autonomia de 15 minutos</v>
          </cell>
          <cell r="C3987" t="str">
            <v>UN</v>
          </cell>
          <cell r="D3987">
            <v>21850.44</v>
          </cell>
          <cell r="E3987">
            <v>128.44</v>
          </cell>
          <cell r="F3987">
            <v>21978.880000000001</v>
          </cell>
          <cell r="G3987">
            <v>9</v>
          </cell>
        </row>
        <row r="3988">
          <cell r="A3988" t="str">
            <v>69.06.100</v>
          </cell>
          <cell r="B3988" t="str">
            <v>Sistema ininterrupto de energia, monofásico, com potência entre 5 a 7,5 kVA</v>
          </cell>
          <cell r="C3988" t="str">
            <v>UN</v>
          </cell>
          <cell r="D3988">
            <v>22060.69</v>
          </cell>
          <cell r="E3988">
            <v>91.3</v>
          </cell>
          <cell r="F3988">
            <v>22151.99</v>
          </cell>
          <cell r="G3988">
            <v>9</v>
          </cell>
        </row>
        <row r="3989">
          <cell r="A3989" t="str">
            <v>69.06.110</v>
          </cell>
          <cell r="B3989" t="str">
            <v>Sistema ininterrupto de energia, monofásico de 600 VA (127 V/127 V), com autonomia de 10 a 15 minutos</v>
          </cell>
          <cell r="C3989" t="str">
            <v>UN</v>
          </cell>
          <cell r="D3989">
            <v>918.79</v>
          </cell>
          <cell r="E3989">
            <v>45.65</v>
          </cell>
          <cell r="F3989">
            <v>964.44</v>
          </cell>
          <cell r="G3989">
            <v>5</v>
          </cell>
        </row>
        <row r="3990">
          <cell r="A3990" t="str">
            <v>69.06.120</v>
          </cell>
          <cell r="B3990" t="str">
            <v>Sistema ininterrupto de energia, trifásico on line senoidal de 10 kVA (220 V/110 V), com autonomia de 2 horas</v>
          </cell>
          <cell r="C3990" t="str">
            <v>UN</v>
          </cell>
          <cell r="D3990">
            <v>49976.42</v>
          </cell>
          <cell r="E3990">
            <v>128.44</v>
          </cell>
          <cell r="F3990">
            <v>50104.86</v>
          </cell>
          <cell r="G3990">
            <v>9</v>
          </cell>
        </row>
        <row r="3991">
          <cell r="A3991" t="str">
            <v>69.06.200</v>
          </cell>
          <cell r="B3991" t="str">
            <v>Sistema ininterrupto de energia, trifásico on line de 20 kVA (220/127 V), com autonomia de 15 minutos</v>
          </cell>
          <cell r="C3991" t="str">
            <v>UN</v>
          </cell>
          <cell r="D3991">
            <v>56384.9</v>
          </cell>
          <cell r="E3991">
            <v>128.44</v>
          </cell>
          <cell r="F3991">
            <v>56513.34</v>
          </cell>
          <cell r="G3991">
            <v>9</v>
          </cell>
        </row>
        <row r="3992">
          <cell r="A3992" t="str">
            <v>69.06.210</v>
          </cell>
          <cell r="B3992" t="str">
            <v>Sistema ininterrupto de energia, trifásico on line de 60 kVA (220/127 V), com autonomia de 15 minutos</v>
          </cell>
          <cell r="C3992" t="str">
            <v>UN</v>
          </cell>
          <cell r="D3992">
            <v>109573.03</v>
          </cell>
          <cell r="E3992">
            <v>128.44</v>
          </cell>
          <cell r="F3992">
            <v>109701.47</v>
          </cell>
          <cell r="G3992">
            <v>9</v>
          </cell>
        </row>
        <row r="3993">
          <cell r="A3993" t="str">
            <v>69.06.220</v>
          </cell>
          <cell r="B3993" t="str">
            <v>Sistema ininterrupto de energia, trifásico on line de 80 kVA (220/127 V), com autonomia de 15 minutos</v>
          </cell>
          <cell r="C3993" t="str">
            <v>UN</v>
          </cell>
          <cell r="D3993">
            <v>147630.92000000001</v>
          </cell>
          <cell r="E3993">
            <v>128.44</v>
          </cell>
          <cell r="F3993">
            <v>147759.35999999999</v>
          </cell>
          <cell r="G3993">
            <v>9</v>
          </cell>
        </row>
        <row r="3994">
          <cell r="A3994" t="str">
            <v>69.06.240</v>
          </cell>
          <cell r="B3994" t="str">
            <v>Sistema ininterrupto de energia, trifásico on line de 20 kVA (380/220 V), com autonomia de 15 minutos</v>
          </cell>
          <cell r="C3994" t="str">
            <v>UN</v>
          </cell>
          <cell r="D3994">
            <v>51268.39</v>
          </cell>
          <cell r="E3994">
            <v>128.44</v>
          </cell>
          <cell r="F3994">
            <v>51396.83</v>
          </cell>
          <cell r="G3994">
            <v>9</v>
          </cell>
        </row>
        <row r="3995">
          <cell r="A3995" t="str">
            <v>69.06.280</v>
          </cell>
          <cell r="B3995" t="str">
            <v>Sistema ininterrupto de energia, trifásico on line senoidal de 5 kVA (220/110 V), com autonomia de 15 minutos</v>
          </cell>
          <cell r="C3995" t="str">
            <v>UN</v>
          </cell>
          <cell r="D3995">
            <v>27663.38</v>
          </cell>
          <cell r="E3995">
            <v>128.44</v>
          </cell>
          <cell r="F3995">
            <v>27791.82</v>
          </cell>
          <cell r="G3995">
            <v>9</v>
          </cell>
        </row>
        <row r="3996">
          <cell r="A3996" t="str">
            <v>69.06.290</v>
          </cell>
          <cell r="B3996" t="str">
            <v>Sistema ininterrupto de energia, trifásico on line senoidal de 10 kVA (220/110 V), com autonomia de 10 a 15 minutos</v>
          </cell>
          <cell r="C3996" t="str">
            <v>UN</v>
          </cell>
          <cell r="D3996">
            <v>38243.040000000001</v>
          </cell>
          <cell r="E3996">
            <v>128.44</v>
          </cell>
          <cell r="F3996">
            <v>38371.480000000003</v>
          </cell>
          <cell r="G3996">
            <v>9</v>
          </cell>
        </row>
        <row r="3997">
          <cell r="A3997" t="str">
            <v>69.06.300</v>
          </cell>
          <cell r="B3997" t="str">
            <v>Sistema ininterrupto de energia, trifásico on line senoidal de 50 kVA (220/110 V), com autonomia de 15 minutos</v>
          </cell>
          <cell r="C3997" t="str">
            <v>UN</v>
          </cell>
          <cell r="D3997">
            <v>74102.149999999994</v>
          </cell>
          <cell r="E3997">
            <v>128.44</v>
          </cell>
          <cell r="F3997">
            <v>74230.59</v>
          </cell>
          <cell r="G3997">
            <v>9</v>
          </cell>
        </row>
        <row r="3998">
          <cell r="A3998" t="str">
            <v>69.06.320</v>
          </cell>
          <cell r="B3998" t="str">
            <v>Sistema ininterrupto de energia, trifásico on line senoidal de 7,5 kVA (220/110 V), com autonomia de 15 minutos</v>
          </cell>
          <cell r="C3998" t="str">
            <v>UN</v>
          </cell>
          <cell r="D3998">
            <v>37444.67</v>
          </cell>
          <cell r="E3998">
            <v>128.44</v>
          </cell>
          <cell r="F3998">
            <v>37573.11</v>
          </cell>
          <cell r="G3998">
            <v>9</v>
          </cell>
        </row>
        <row r="3999">
          <cell r="A3999" t="str">
            <v>69.06.390</v>
          </cell>
          <cell r="B3999" t="str">
            <v>Sistema ininterrupto de energia, trifásico on line senoidal de 40 kVA (380/220 V), com autonomia de 15 minutos</v>
          </cell>
          <cell r="C3999" t="str">
            <v>UN</v>
          </cell>
          <cell r="D3999">
            <v>94657.04</v>
          </cell>
          <cell r="E3999">
            <v>128.44</v>
          </cell>
          <cell r="F3999">
            <v>94785.48</v>
          </cell>
          <cell r="G3999">
            <v>9</v>
          </cell>
        </row>
        <row r="4000">
          <cell r="A4000" t="str">
            <v>69.08</v>
          </cell>
          <cell r="B4000" t="str">
            <v>Equipamentos para informatica</v>
          </cell>
          <cell r="G4000">
            <v>9</v>
          </cell>
        </row>
        <row r="4001">
          <cell r="A4001" t="str">
            <v>69.08.010</v>
          </cell>
          <cell r="B4001" t="str">
            <v>Distribuidor interno óptico - 1 U para até 24 fibras</v>
          </cell>
          <cell r="C4001" t="str">
            <v>UN</v>
          </cell>
          <cell r="D4001">
            <v>936.7</v>
          </cell>
          <cell r="E4001">
            <v>52.09</v>
          </cell>
          <cell r="F4001">
            <v>988.79</v>
          </cell>
          <cell r="G4001">
            <v>9</v>
          </cell>
        </row>
        <row r="4002">
          <cell r="A4002" t="str">
            <v>69.09</v>
          </cell>
          <cell r="B4002" t="str">
            <v>Sistema de rede</v>
          </cell>
          <cell r="G4002">
            <v>9</v>
          </cell>
        </row>
        <row r="4003">
          <cell r="A4003" t="str">
            <v>69.09.250</v>
          </cell>
          <cell r="B4003" t="str">
            <v>Patch cords de 1,50 ou 3,00 m - RJ-45 / RJ-45 - categoria 6A</v>
          </cell>
          <cell r="C4003" t="str">
            <v>UN</v>
          </cell>
          <cell r="D4003">
            <v>39.31</v>
          </cell>
          <cell r="E4003">
            <v>9.1300000000000008</v>
          </cell>
          <cell r="F4003">
            <v>48.44</v>
          </cell>
          <cell r="G4003">
            <v>9</v>
          </cell>
        </row>
        <row r="4004">
          <cell r="A4004" t="str">
            <v>69.09.260</v>
          </cell>
          <cell r="B4004" t="str">
            <v>Patch panel de 24 portas - categoria 6</v>
          </cell>
          <cell r="C4004" t="str">
            <v>UN</v>
          </cell>
          <cell r="D4004">
            <v>798</v>
          </cell>
          <cell r="E4004">
            <v>36.520000000000003</v>
          </cell>
          <cell r="F4004">
            <v>834.52</v>
          </cell>
          <cell r="G4004">
            <v>9</v>
          </cell>
        </row>
        <row r="4005">
          <cell r="A4005" t="str">
            <v>69.09.300</v>
          </cell>
          <cell r="B4005" t="str">
            <v>Voice panel de 50 portas - categoria 3</v>
          </cell>
          <cell r="C4005" t="str">
            <v>UN</v>
          </cell>
          <cell r="D4005">
            <v>584.91</v>
          </cell>
          <cell r="E4005">
            <v>36.520000000000003</v>
          </cell>
          <cell r="F4005">
            <v>621.42999999999995</v>
          </cell>
          <cell r="G4005">
            <v>9</v>
          </cell>
        </row>
        <row r="4006">
          <cell r="A4006" t="str">
            <v>69.09.360</v>
          </cell>
          <cell r="B4006" t="str">
            <v>Patch cords de 2,00 ou 3,00 m - RJ-45 / RJ-45 - categoria 6A</v>
          </cell>
          <cell r="C4006" t="str">
            <v>UN</v>
          </cell>
          <cell r="D4006">
            <v>100.57</v>
          </cell>
          <cell r="E4006">
            <v>9.1300000000000008</v>
          </cell>
          <cell r="F4006">
            <v>109.7</v>
          </cell>
          <cell r="G4006">
            <v>9</v>
          </cell>
        </row>
        <row r="4007">
          <cell r="A4007" t="str">
            <v>69.09.370</v>
          </cell>
          <cell r="B4007" t="str">
            <v>Transceptor Gigabit SX - LC conectável de formato pequeno (SFP)</v>
          </cell>
          <cell r="C4007" t="str">
            <v>UN</v>
          </cell>
          <cell r="D4007">
            <v>1093.47</v>
          </cell>
          <cell r="E4007">
            <v>3.35</v>
          </cell>
          <cell r="F4007">
            <v>1096.82</v>
          </cell>
          <cell r="G4007">
            <v>5</v>
          </cell>
        </row>
        <row r="4008">
          <cell r="A4008" t="str">
            <v>69.10</v>
          </cell>
          <cell r="B4008" t="str">
            <v>Telecomunicacoes</v>
          </cell>
          <cell r="G4008">
            <v>9</v>
          </cell>
        </row>
        <row r="4009">
          <cell r="A4009" t="str">
            <v>69.10.130</v>
          </cell>
          <cell r="B4009" t="str">
            <v>Amplificador de potência para VHF e CATV-50 dB, frequência 54 a 750 MHz</v>
          </cell>
          <cell r="C4009" t="str">
            <v>UN</v>
          </cell>
          <cell r="D4009">
            <v>477.15</v>
          </cell>
          <cell r="E4009">
            <v>20.84</v>
          </cell>
          <cell r="F4009">
            <v>497.99</v>
          </cell>
          <cell r="G4009">
            <v>5</v>
          </cell>
        </row>
        <row r="4010">
          <cell r="A4010" t="str">
            <v>69.10.152</v>
          </cell>
          <cell r="B4010" t="str">
            <v>Antena WI-FI dual band access point, bandas simultâneas - 1750Mbps</v>
          </cell>
          <cell r="C4010" t="str">
            <v>UN</v>
          </cell>
          <cell r="D4010">
            <v>769.64</v>
          </cell>
          <cell r="E4010">
            <v>26.69</v>
          </cell>
          <cell r="F4010">
            <v>796.33</v>
          </cell>
          <cell r="G4010">
            <v>9</v>
          </cell>
        </row>
        <row r="4011">
          <cell r="A4011" t="str">
            <v>69.20</v>
          </cell>
          <cell r="B4011" t="str">
            <v>Reparos, conservacoes e complementos - GRUPO 69</v>
          </cell>
          <cell r="G4011">
            <v>9</v>
          </cell>
        </row>
        <row r="4012">
          <cell r="A4012" t="str">
            <v>69.20.010</v>
          </cell>
          <cell r="B4012" t="str">
            <v>Arame de espinar em aço inoxidável nu, para TV a cabo</v>
          </cell>
          <cell r="C4012" t="str">
            <v>M</v>
          </cell>
          <cell r="D4012">
            <v>0.43</v>
          </cell>
          <cell r="E4012">
            <v>4.57</v>
          </cell>
          <cell r="F4012">
            <v>5</v>
          </cell>
          <cell r="G4012">
            <v>9</v>
          </cell>
        </row>
        <row r="4013">
          <cell r="A4013" t="str">
            <v>69.20.040</v>
          </cell>
          <cell r="B4013" t="str">
            <v>Isolador roldana em porcelana de 72 x 72 mm</v>
          </cell>
          <cell r="C4013" t="str">
            <v>UN</v>
          </cell>
          <cell r="D4013">
            <v>5.87</v>
          </cell>
          <cell r="E4013">
            <v>9.1300000000000008</v>
          </cell>
          <cell r="F4013">
            <v>15</v>
          </cell>
          <cell r="G4013">
            <v>9</v>
          </cell>
        </row>
        <row r="4014">
          <cell r="A4014" t="str">
            <v>69.20.050</v>
          </cell>
          <cell r="B4014" t="str">
            <v>Suporte para isolador roldana tipo DM, padrão TELEBRÁS</v>
          </cell>
          <cell r="C4014" t="str">
            <v>UN</v>
          </cell>
          <cell r="D4014">
            <v>2.11</v>
          </cell>
          <cell r="E4014">
            <v>9.1300000000000008</v>
          </cell>
          <cell r="F4014">
            <v>11.24</v>
          </cell>
          <cell r="G4014">
            <v>9</v>
          </cell>
        </row>
        <row r="4015">
          <cell r="A4015" t="str">
            <v>69.20.070</v>
          </cell>
          <cell r="B4015" t="str">
            <v>Fita em aço inoxidável para poste de 0,50 m x 19 mm, com fecho em aço inoxidável</v>
          </cell>
          <cell r="C4015" t="str">
            <v>UN</v>
          </cell>
          <cell r="D4015">
            <v>2.54</v>
          </cell>
          <cell r="E4015">
            <v>9.1300000000000008</v>
          </cell>
          <cell r="F4015">
            <v>11.67</v>
          </cell>
          <cell r="G4015">
            <v>5</v>
          </cell>
        </row>
        <row r="4016">
          <cell r="A4016" t="str">
            <v>69.20.100</v>
          </cell>
          <cell r="B4016" t="str">
            <v>Tampa para caixa R1, padrão TELEBRÁS</v>
          </cell>
          <cell r="C4016" t="str">
            <v>UN</v>
          </cell>
          <cell r="D4016">
            <v>267.37</v>
          </cell>
          <cell r="E4016">
            <v>10.14</v>
          </cell>
          <cell r="F4016">
            <v>277.51</v>
          </cell>
          <cell r="G4016">
            <v>9</v>
          </cell>
        </row>
        <row r="4017">
          <cell r="A4017" t="str">
            <v>69.20.110</v>
          </cell>
          <cell r="B4017" t="str">
            <v>Tampa para caixa R2, padrão TELEBRÁS</v>
          </cell>
          <cell r="C4017" t="str">
            <v>UN</v>
          </cell>
          <cell r="D4017">
            <v>540.62</v>
          </cell>
          <cell r="E4017">
            <v>10.14</v>
          </cell>
          <cell r="F4017">
            <v>550.76</v>
          </cell>
          <cell r="G4017">
            <v>9</v>
          </cell>
        </row>
        <row r="4018">
          <cell r="A4018" t="str">
            <v>69.20.130</v>
          </cell>
          <cell r="B4018" t="str">
            <v>Bloco de ligação interna para 10 pares, BLI-10</v>
          </cell>
          <cell r="C4018" t="str">
            <v>UN</v>
          </cell>
          <cell r="D4018">
            <v>7.99</v>
          </cell>
          <cell r="E4018">
            <v>16.059999999999999</v>
          </cell>
          <cell r="F4018">
            <v>24.05</v>
          </cell>
          <cell r="G4018">
            <v>9</v>
          </cell>
        </row>
        <row r="4019">
          <cell r="A4019" t="str">
            <v>69.20.140</v>
          </cell>
          <cell r="B4019" t="str">
            <v>Bloco de ligação com engate rápido para 10 pares, BER-10</v>
          </cell>
          <cell r="C4019" t="str">
            <v>UN</v>
          </cell>
          <cell r="D4019">
            <v>16.010000000000002</v>
          </cell>
          <cell r="E4019">
            <v>16.059999999999999</v>
          </cell>
          <cell r="F4019">
            <v>32.07</v>
          </cell>
          <cell r="G4019">
            <v>5</v>
          </cell>
        </row>
        <row r="4020">
          <cell r="A4020" t="str">
            <v>69.20.170</v>
          </cell>
          <cell r="B4020" t="str">
            <v>Calha de aço com 4 tomadas 2P+T - 250 V, com cabo</v>
          </cell>
          <cell r="C4020" t="str">
            <v>UN</v>
          </cell>
          <cell r="D4020">
            <v>70.290000000000006</v>
          </cell>
          <cell r="E4020">
            <v>1.86</v>
          </cell>
          <cell r="F4020">
            <v>72.150000000000006</v>
          </cell>
          <cell r="G4020">
            <v>9</v>
          </cell>
        </row>
        <row r="4021">
          <cell r="A4021" t="str">
            <v>69.20.180</v>
          </cell>
          <cell r="B4021" t="str">
            <v>Cordão óptico duplex, multimodo com conector LC/LC - 2,5 m</v>
          </cell>
          <cell r="C4021" t="str">
            <v>UN</v>
          </cell>
          <cell r="D4021">
            <v>246.88</v>
          </cell>
          <cell r="E4021">
            <v>10.41</v>
          </cell>
          <cell r="F4021">
            <v>257.29000000000002</v>
          </cell>
          <cell r="G4021">
            <v>9</v>
          </cell>
        </row>
        <row r="4022">
          <cell r="A4022" t="str">
            <v>69.20.200</v>
          </cell>
          <cell r="B4022" t="str">
            <v>Bandeja fixa para rack, 19´ x 500 mm</v>
          </cell>
          <cell r="C4022" t="str">
            <v>UN</v>
          </cell>
          <cell r="D4022">
            <v>80.31</v>
          </cell>
          <cell r="E4022">
            <v>6.7</v>
          </cell>
          <cell r="F4022">
            <v>87.01</v>
          </cell>
          <cell r="G4022">
            <v>9</v>
          </cell>
        </row>
        <row r="4023">
          <cell r="A4023" t="str">
            <v>69.20.210</v>
          </cell>
          <cell r="B4023" t="str">
            <v>Bandeja fixa para rack, 19´ x 800 mm</v>
          </cell>
          <cell r="C4023" t="str">
            <v>UN</v>
          </cell>
          <cell r="D4023">
            <v>102.23</v>
          </cell>
          <cell r="E4023">
            <v>6.7</v>
          </cell>
          <cell r="F4023">
            <v>108.93</v>
          </cell>
          <cell r="G4023">
            <v>9</v>
          </cell>
        </row>
        <row r="4024">
          <cell r="A4024" t="str">
            <v>69.20.220</v>
          </cell>
          <cell r="B4024" t="str">
            <v>Bandeja deslizante para rack, 19´ x 800 mm</v>
          </cell>
          <cell r="C4024" t="str">
            <v>UN</v>
          </cell>
          <cell r="D4024">
            <v>150.61000000000001</v>
          </cell>
          <cell r="E4024">
            <v>6.7</v>
          </cell>
          <cell r="F4024">
            <v>157.31</v>
          </cell>
          <cell r="G4024">
            <v>9</v>
          </cell>
        </row>
        <row r="4025">
          <cell r="A4025" t="str">
            <v>69.20.230</v>
          </cell>
          <cell r="B4025" t="str">
            <v>Calha de aço com 8 tomadas 2P+T - 250 V, com cabo</v>
          </cell>
          <cell r="C4025" t="str">
            <v>UN</v>
          </cell>
          <cell r="D4025">
            <v>93.08</v>
          </cell>
          <cell r="E4025">
            <v>1.86</v>
          </cell>
          <cell r="F4025">
            <v>94.94</v>
          </cell>
          <cell r="G4025">
            <v>9</v>
          </cell>
        </row>
        <row r="4026">
          <cell r="A4026" t="str">
            <v>69.20.240</v>
          </cell>
          <cell r="B4026" t="str">
            <v>Calha de aço com 12 tomadas 2P+T - 250 V, com cabo</v>
          </cell>
          <cell r="C4026" t="str">
            <v>UN</v>
          </cell>
          <cell r="D4026">
            <v>96.69</v>
          </cell>
          <cell r="E4026">
            <v>1.86</v>
          </cell>
          <cell r="F4026">
            <v>98.55</v>
          </cell>
          <cell r="G4026">
            <v>9</v>
          </cell>
        </row>
        <row r="4027">
          <cell r="A4027" t="str">
            <v>69.20.248</v>
          </cell>
          <cell r="B4027" t="str">
            <v>Painel frontal cego - 19´ x 1 U</v>
          </cell>
          <cell r="C4027" t="str">
            <v>UN</v>
          </cell>
          <cell r="D4027">
            <v>10.17</v>
          </cell>
          <cell r="E4027">
            <v>3.71</v>
          </cell>
          <cell r="F4027">
            <v>13.88</v>
          </cell>
          <cell r="G4027">
            <v>9</v>
          </cell>
        </row>
        <row r="4028">
          <cell r="A4028" t="str">
            <v>69.20.250</v>
          </cell>
          <cell r="B4028" t="str">
            <v>Painel frontal cego - 19´ x 2 U</v>
          </cell>
          <cell r="C4028" t="str">
            <v>UN</v>
          </cell>
          <cell r="D4028">
            <v>15.15</v>
          </cell>
          <cell r="E4028">
            <v>3.71</v>
          </cell>
          <cell r="F4028">
            <v>18.86</v>
          </cell>
          <cell r="G4028">
            <v>9</v>
          </cell>
        </row>
        <row r="4029">
          <cell r="A4029" t="str">
            <v>69.20.260</v>
          </cell>
          <cell r="B4029" t="str">
            <v>Protetor de surto híbrido para rede de telecomunicações</v>
          </cell>
          <cell r="C4029" t="str">
            <v>UN</v>
          </cell>
          <cell r="D4029">
            <v>18.64</v>
          </cell>
          <cell r="E4029">
            <v>17.190000000000001</v>
          </cell>
          <cell r="F4029">
            <v>35.83</v>
          </cell>
          <cell r="G4029">
            <v>9</v>
          </cell>
        </row>
        <row r="4030">
          <cell r="A4030" t="str">
            <v>69.20.270</v>
          </cell>
          <cell r="B4030" t="str">
            <v>Divisor interno com 1 entrada e 2 saídas - 75 Ohms</v>
          </cell>
          <cell r="C4030" t="str">
            <v>UN</v>
          </cell>
          <cell r="D4030">
            <v>9.64</v>
          </cell>
          <cell r="E4030">
            <v>10.41</v>
          </cell>
          <cell r="F4030">
            <v>20.05</v>
          </cell>
          <cell r="G4030">
            <v>9</v>
          </cell>
        </row>
        <row r="4031">
          <cell r="A4031" t="str">
            <v>69.20.280</v>
          </cell>
          <cell r="B4031" t="str">
            <v>Divisor interno com 1 entrada e 4 saídas - 75 Ohms</v>
          </cell>
          <cell r="C4031" t="str">
            <v>UN</v>
          </cell>
          <cell r="D4031">
            <v>11.53</v>
          </cell>
          <cell r="E4031">
            <v>10.41</v>
          </cell>
          <cell r="F4031">
            <v>21.94</v>
          </cell>
          <cell r="G4031">
            <v>9</v>
          </cell>
        </row>
        <row r="4032">
          <cell r="A4032" t="str">
            <v>69.20.290</v>
          </cell>
          <cell r="B4032" t="str">
            <v>Tomada blindada para VHF/UHF, CATV e FM, frequência 5 MHz a 1 GHz</v>
          </cell>
          <cell r="C4032" t="str">
            <v>UN</v>
          </cell>
          <cell r="D4032">
            <v>15.02</v>
          </cell>
          <cell r="E4032">
            <v>10.41</v>
          </cell>
          <cell r="F4032">
            <v>25.43</v>
          </cell>
          <cell r="G4032">
            <v>9</v>
          </cell>
        </row>
        <row r="4033">
          <cell r="A4033" t="str">
            <v>69.20.300</v>
          </cell>
          <cell r="B4033" t="str">
            <v>Bloco de distribuição com protetor de surtos, para 10 pares, BTDG-10</v>
          </cell>
          <cell r="C4033" t="str">
            <v>UN</v>
          </cell>
          <cell r="D4033">
            <v>34.57</v>
          </cell>
          <cell r="E4033">
            <v>17.670000000000002</v>
          </cell>
          <cell r="F4033">
            <v>52.24</v>
          </cell>
          <cell r="G4033">
            <v>9</v>
          </cell>
        </row>
        <row r="4034">
          <cell r="A4034" t="str">
            <v>69.20.340</v>
          </cell>
          <cell r="B4034" t="str">
            <v>Tomada para TV, tipo pino Jack, com placa</v>
          </cell>
          <cell r="C4034" t="str">
            <v>UN</v>
          </cell>
          <cell r="D4034">
            <v>11.04</v>
          </cell>
          <cell r="E4034">
            <v>9.1300000000000008</v>
          </cell>
          <cell r="F4034">
            <v>20.170000000000002</v>
          </cell>
          <cell r="G4034">
            <v>9</v>
          </cell>
        </row>
        <row r="4035">
          <cell r="A4035" t="str">
            <v>69.20.350</v>
          </cell>
          <cell r="B4035" t="str">
            <v>Caixa de emenda ventilada, em polipropileno, para até 200 pares</v>
          </cell>
          <cell r="C4035" t="str">
            <v>UN</v>
          </cell>
          <cell r="D4035">
            <v>78.39</v>
          </cell>
          <cell r="E4035">
            <v>32.11</v>
          </cell>
          <cell r="F4035">
            <v>110.5</v>
          </cell>
          <cell r="G4035">
            <v>9</v>
          </cell>
        </row>
        <row r="4036">
          <cell r="A4036" t="str">
            <v>70</v>
          </cell>
          <cell r="B4036" t="str">
            <v>SINALIZACAO VIARIA</v>
          </cell>
          <cell r="G4036">
            <v>9</v>
          </cell>
        </row>
        <row r="4037">
          <cell r="A4037" t="str">
            <v>70.01</v>
          </cell>
          <cell r="B4037" t="str">
            <v>Dispositivo viario</v>
          </cell>
          <cell r="G4037">
            <v>9</v>
          </cell>
        </row>
        <row r="4038">
          <cell r="A4038" t="str">
            <v>70.01.003</v>
          </cell>
          <cell r="B4038" t="str">
            <v>Faixa elevada para travessia de pedestres em massa asfáltica - lombofaixa de vias com execução de recapeamento</v>
          </cell>
          <cell r="C4038" t="str">
            <v>M2</v>
          </cell>
          <cell r="D4038">
            <v>259.27</v>
          </cell>
          <cell r="E4038">
            <v>3.12</v>
          </cell>
          <cell r="F4038">
            <v>262.39</v>
          </cell>
          <cell r="G4038">
            <v>9</v>
          </cell>
        </row>
        <row r="4039">
          <cell r="A4039" t="str">
            <v>70.01.030</v>
          </cell>
          <cell r="B4039" t="str">
            <v>Ondulação transversal em massa asfáltica - lombada tipo "A" de vias com execução de recapeamento</v>
          </cell>
          <cell r="C4039" t="str">
            <v>M2</v>
          </cell>
          <cell r="D4039">
            <v>211.78</v>
          </cell>
          <cell r="E4039">
            <v>2.62</v>
          </cell>
          <cell r="F4039">
            <v>214.4</v>
          </cell>
          <cell r="G4039">
            <v>9</v>
          </cell>
        </row>
        <row r="4040">
          <cell r="A4040" t="str">
            <v>70.01.031</v>
          </cell>
          <cell r="B4040" t="str">
            <v>Ondulação transversal em massa asfáltica - lombada tipo "B" de vias com execução de recapeamento</v>
          </cell>
          <cell r="C4040" t="str">
            <v>M2</v>
          </cell>
          <cell r="D4040">
            <v>212.49</v>
          </cell>
          <cell r="E4040">
            <v>2.64</v>
          </cell>
          <cell r="F4040">
            <v>215.13</v>
          </cell>
          <cell r="G4040">
            <v>9</v>
          </cell>
        </row>
        <row r="4041">
          <cell r="A4041" t="str">
            <v>70.01.050</v>
          </cell>
          <cell r="B4041" t="str">
            <v>Defensa semimaleavel simples</v>
          </cell>
          <cell r="C4041" t="str">
            <v>M</v>
          </cell>
          <cell r="D4041">
            <v>314.08999999999997</v>
          </cell>
          <cell r="E4041">
            <v>13.01</v>
          </cell>
          <cell r="F4041">
            <v>327.10000000000002</v>
          </cell>
          <cell r="G4041">
            <v>9</v>
          </cell>
        </row>
        <row r="4042">
          <cell r="A4042" t="str">
            <v>70.02</v>
          </cell>
          <cell r="B4042" t="str">
            <v>Sinalizacao horizontal</v>
          </cell>
          <cell r="G4042">
            <v>9</v>
          </cell>
        </row>
        <row r="4043">
          <cell r="A4043" t="str">
            <v>70.02.001</v>
          </cell>
          <cell r="B4043" t="str">
            <v>Limpeza, pré marcação e pré pintura de solo</v>
          </cell>
          <cell r="C4043" t="str">
            <v>M2</v>
          </cell>
          <cell r="D4043">
            <v>78.66</v>
          </cell>
          <cell r="F4043">
            <v>78.66</v>
          </cell>
          <cell r="G4043">
            <v>9</v>
          </cell>
        </row>
        <row r="4044">
          <cell r="A4044" t="str">
            <v>70.02.010</v>
          </cell>
          <cell r="B4044" t="str">
            <v>Sinalização horizontal com tinta vinílica ou acrílica</v>
          </cell>
          <cell r="C4044" t="str">
            <v>M2</v>
          </cell>
          <cell r="D4044">
            <v>41.49</v>
          </cell>
          <cell r="F4044">
            <v>41.49</v>
          </cell>
          <cell r="G4044">
            <v>2</v>
          </cell>
        </row>
        <row r="4045">
          <cell r="A4045" t="str">
            <v>70.02.012</v>
          </cell>
          <cell r="B4045" t="str">
            <v>Sinalização horizontal em laminado elastoplástico retrorefletivo e antiderrapante, para faixas</v>
          </cell>
          <cell r="C4045" t="str">
            <v>M2</v>
          </cell>
          <cell r="D4045">
            <v>182.4</v>
          </cell>
          <cell r="F4045">
            <v>182.4</v>
          </cell>
          <cell r="G4045">
            <v>5</v>
          </cell>
        </row>
        <row r="4046">
          <cell r="A4046" t="str">
            <v>70.02.013</v>
          </cell>
          <cell r="B4046" t="str">
            <v>Sinalização horizontal em laminado elastoplástico retrorefletivo e antiderrapante, para símbolos e letras</v>
          </cell>
          <cell r="C4046" t="str">
            <v>M2</v>
          </cell>
          <cell r="D4046">
            <v>228</v>
          </cell>
          <cell r="F4046">
            <v>228</v>
          </cell>
          <cell r="G4046">
            <v>9</v>
          </cell>
        </row>
        <row r="4047">
          <cell r="A4047" t="str">
            <v>70.02.014</v>
          </cell>
          <cell r="B4047" t="str">
            <v>Sinalização horizontal em massa termoplástica à quente por aspersão, espessura de 1,5 mm, para faixas</v>
          </cell>
          <cell r="C4047" t="str">
            <v>M2</v>
          </cell>
          <cell r="D4047">
            <v>77.98</v>
          </cell>
          <cell r="F4047">
            <v>77.98</v>
          </cell>
          <cell r="G4047">
            <v>9</v>
          </cell>
        </row>
        <row r="4048">
          <cell r="A4048" t="str">
            <v>70.02.016</v>
          </cell>
          <cell r="B4048" t="str">
            <v>Sinalização horizontal em massa termoplástica à quente por extrusão, espessura de 3,0 mm, para faixas</v>
          </cell>
          <cell r="C4048" t="str">
            <v>M2</v>
          </cell>
          <cell r="D4048">
            <v>118.32</v>
          </cell>
          <cell r="F4048">
            <v>118.32</v>
          </cell>
          <cell r="G4048">
            <v>9</v>
          </cell>
        </row>
        <row r="4049">
          <cell r="A4049" t="str">
            <v>70.02.017</v>
          </cell>
          <cell r="B4049" t="str">
            <v>Sinalização horizontal em massa termoplástica à quente por extrusão, espessura de 3,0 mm, para legendas</v>
          </cell>
          <cell r="C4049" t="str">
            <v>M2</v>
          </cell>
          <cell r="D4049">
            <v>126.56</v>
          </cell>
          <cell r="F4049">
            <v>126.56</v>
          </cell>
          <cell r="G4049">
            <v>9</v>
          </cell>
        </row>
        <row r="4050">
          <cell r="A4050" t="str">
            <v>70.02.020</v>
          </cell>
          <cell r="B4050" t="str">
            <v>Sinalização horizontal em plástico a frio manual, para faixas</v>
          </cell>
          <cell r="C4050" t="str">
            <v>M2</v>
          </cell>
          <cell r="D4050">
            <v>221.29</v>
          </cell>
          <cell r="F4050">
            <v>221.29</v>
          </cell>
          <cell r="G4050">
            <v>5</v>
          </cell>
        </row>
        <row r="4051">
          <cell r="A4051" t="str">
            <v>70.02.021</v>
          </cell>
          <cell r="B4051" t="str">
            <v>Sinalização horizontal em termoplástico de alto relevo</v>
          </cell>
          <cell r="C4051" t="str">
            <v>M2</v>
          </cell>
          <cell r="D4051">
            <v>249.78</v>
          </cell>
          <cell r="F4051">
            <v>249.78</v>
          </cell>
          <cell r="G4051">
            <v>9</v>
          </cell>
        </row>
        <row r="4052">
          <cell r="A4052" t="str">
            <v>70.02.022</v>
          </cell>
          <cell r="B4052" t="str">
            <v>Sinalização horizontal em tinta a base de resina acrílica emulsionada em água</v>
          </cell>
          <cell r="C4052" t="str">
            <v>M2</v>
          </cell>
          <cell r="D4052">
            <v>42.38</v>
          </cell>
          <cell r="F4052">
            <v>42.38</v>
          </cell>
          <cell r="G4052">
            <v>9</v>
          </cell>
        </row>
        <row r="4053">
          <cell r="A4053" t="str">
            <v>70.03</v>
          </cell>
          <cell r="B4053" t="str">
            <v>Sinalizacao vertical</v>
          </cell>
          <cell r="G4053">
            <v>9</v>
          </cell>
        </row>
        <row r="4054">
          <cell r="A4054" t="str">
            <v>70.03.001</v>
          </cell>
          <cell r="B4054" t="str">
            <v>Placa para sinalização viária em chapa de aço, totalmente refletiva com película IA/IA - área até 2,0 m²</v>
          </cell>
          <cell r="C4054" t="str">
            <v>M2</v>
          </cell>
          <cell r="D4054">
            <v>1567.36</v>
          </cell>
          <cell r="E4054">
            <v>23.55</v>
          </cell>
          <cell r="F4054">
            <v>1590.91</v>
          </cell>
          <cell r="G4054">
            <v>9</v>
          </cell>
        </row>
        <row r="4055">
          <cell r="A4055" t="str">
            <v>70.03.003</v>
          </cell>
          <cell r="B4055" t="str">
            <v>Placa para sinalização viária em chapa de aço, totalmente refletiva com película III/III - área até 2,0 m²</v>
          </cell>
          <cell r="C4055" t="str">
            <v>M2</v>
          </cell>
          <cell r="D4055">
            <v>1633.31</v>
          </cell>
          <cell r="E4055">
            <v>23.54</v>
          </cell>
          <cell r="F4055">
            <v>1656.85</v>
          </cell>
          <cell r="G4055">
            <v>9</v>
          </cell>
        </row>
        <row r="4056">
          <cell r="A4056" t="str">
            <v>70.03.006</v>
          </cell>
          <cell r="B4056" t="str">
            <v>Placa para sinalização viária em chapa de alumínio, totalmente refletiva com película IA/IA - área até 2,0 m²</v>
          </cell>
          <cell r="C4056" t="str">
            <v>M2</v>
          </cell>
          <cell r="D4056">
            <v>1762.11</v>
          </cell>
          <cell r="E4056">
            <v>23.54</v>
          </cell>
          <cell r="F4056">
            <v>1785.65</v>
          </cell>
          <cell r="G4056">
            <v>9</v>
          </cell>
        </row>
        <row r="4057">
          <cell r="A4057" t="str">
            <v>70.03.008</v>
          </cell>
          <cell r="B4057" t="str">
            <v>Placa para sinalização viária em chapa de alumínio, totalmente refletiva com película III/III - área até 2,0 m²</v>
          </cell>
          <cell r="C4057" t="str">
            <v>M2</v>
          </cell>
          <cell r="D4057">
            <v>1818.79</v>
          </cell>
          <cell r="E4057">
            <v>23.54</v>
          </cell>
          <cell r="F4057">
            <v>1842.33</v>
          </cell>
          <cell r="G4057">
            <v>9</v>
          </cell>
        </row>
        <row r="4058">
          <cell r="A4058" t="str">
            <v>70.03.009</v>
          </cell>
          <cell r="B4058" t="str">
            <v>Placa para sinalização viária em chapa de alumínio, totalmente refletiva com película III/III - área maior que 2,0 m²</v>
          </cell>
          <cell r="C4058" t="str">
            <v>M2</v>
          </cell>
          <cell r="D4058">
            <v>2214.2199999999998</v>
          </cell>
          <cell r="E4058">
            <v>23.54</v>
          </cell>
          <cell r="F4058">
            <v>2237.7600000000002</v>
          </cell>
          <cell r="G4058">
            <v>9</v>
          </cell>
        </row>
        <row r="4059">
          <cell r="A4059" t="str">
            <v>70.03.010</v>
          </cell>
          <cell r="B4059" t="str">
            <v>Placa para sinalização viária em alumínio composto, totalmente refletiva com película IA/IA - área até 2,0 m²</v>
          </cell>
          <cell r="C4059" t="str">
            <v>M2</v>
          </cell>
          <cell r="D4059">
            <v>1781</v>
          </cell>
          <cell r="E4059">
            <v>35.31</v>
          </cell>
          <cell r="F4059">
            <v>1816.31</v>
          </cell>
          <cell r="G4059">
            <v>9</v>
          </cell>
        </row>
        <row r="4060">
          <cell r="A4060" t="str">
            <v>70.03.012</v>
          </cell>
          <cell r="B4060" t="str">
            <v>Placa para sinalização viária em alumínio composto, totalmente refletiva com película III/III - área até 2,0 m²</v>
          </cell>
          <cell r="C4060" t="str">
            <v>M2</v>
          </cell>
          <cell r="D4060">
            <v>1703.87</v>
          </cell>
          <cell r="E4060">
            <v>35.31</v>
          </cell>
          <cell r="F4060">
            <v>1739.18</v>
          </cell>
          <cell r="G4060">
            <v>9</v>
          </cell>
        </row>
        <row r="4061">
          <cell r="A4061" t="str">
            <v>70.03.013</v>
          </cell>
          <cell r="B4061" t="str">
            <v>Placa para sinalização viária em alumínio composto, totalmente refletiva com película III/III - área maior que 2,0 m²</v>
          </cell>
          <cell r="C4061" t="str">
            <v>M2</v>
          </cell>
          <cell r="D4061">
            <v>2014.08</v>
          </cell>
          <cell r="E4061">
            <v>35.31</v>
          </cell>
          <cell r="F4061">
            <v>2049.39</v>
          </cell>
          <cell r="G4061">
            <v>5</v>
          </cell>
        </row>
        <row r="4062">
          <cell r="A4062" t="str">
            <v>70.04</v>
          </cell>
          <cell r="B4062" t="str">
            <v>Coluna cônica</v>
          </cell>
          <cell r="G4062">
            <v>9</v>
          </cell>
        </row>
        <row r="4063">
          <cell r="A4063" t="str">
            <v>70.04.001</v>
          </cell>
          <cell r="B4063" t="str">
            <v>Coluna simples (PP), diâmetro de 2 1/2´ e comprimento de 3,6 m</v>
          </cell>
          <cell r="C4063" t="str">
            <v>UN</v>
          </cell>
          <cell r="D4063">
            <v>1194.8499999999999</v>
          </cell>
          <cell r="E4063">
            <v>103.17</v>
          </cell>
          <cell r="F4063">
            <v>1298.02</v>
          </cell>
          <cell r="G4063">
            <v>9</v>
          </cell>
        </row>
        <row r="4064">
          <cell r="A4064" t="str">
            <v>70.04.002</v>
          </cell>
          <cell r="B4064" t="str">
            <v>Coluna simples (P-51), para fixação de placa de orientação</v>
          </cell>
          <cell r="C4064" t="str">
            <v>UN</v>
          </cell>
          <cell r="D4064">
            <v>3457.83</v>
          </cell>
          <cell r="E4064">
            <v>103.17</v>
          </cell>
          <cell r="F4064">
            <v>3561</v>
          </cell>
          <cell r="G4064">
            <v>9</v>
          </cell>
        </row>
        <row r="4065">
          <cell r="A4065" t="str">
            <v>70.04.003</v>
          </cell>
          <cell r="B4065" t="str">
            <v>Coluna dupla (P-53) para fixação de placa de orientação</v>
          </cell>
          <cell r="C4065" t="str">
            <v>UN</v>
          </cell>
          <cell r="D4065">
            <v>5859.67</v>
          </cell>
          <cell r="E4065">
            <v>176.46</v>
          </cell>
          <cell r="F4065">
            <v>6036.13</v>
          </cell>
          <cell r="G4065">
            <v>9</v>
          </cell>
        </row>
        <row r="4066">
          <cell r="A4066" t="str">
            <v>70.04.004</v>
          </cell>
          <cell r="B4066" t="str">
            <v>Coluna (P-57) para fixação de placa de orientação, com braço projetado</v>
          </cell>
          <cell r="C4066" t="str">
            <v>UN</v>
          </cell>
          <cell r="D4066">
            <v>5886.77</v>
          </cell>
          <cell r="E4066">
            <v>103.17</v>
          </cell>
          <cell r="F4066">
            <v>5989.94</v>
          </cell>
          <cell r="G4066">
            <v>9</v>
          </cell>
        </row>
        <row r="4067">
          <cell r="A4067" t="str">
            <v>70.04.005</v>
          </cell>
          <cell r="B4067" t="str">
            <v>Braço (P-55) para fixação em poste de concreto</v>
          </cell>
          <cell r="C4067" t="str">
            <v>UN</v>
          </cell>
          <cell r="D4067">
            <v>2905.77</v>
          </cell>
          <cell r="E4067">
            <v>64.22</v>
          </cell>
          <cell r="F4067">
            <v>2969.99</v>
          </cell>
          <cell r="G4067">
            <v>9</v>
          </cell>
        </row>
        <row r="4068">
          <cell r="A4068" t="str">
            <v>70.04.006</v>
          </cell>
          <cell r="B4068" t="str">
            <v>Coluna dupla (PP), diâmetro de 2 x 2 1/2´ e comprimento de 3,6 m</v>
          </cell>
          <cell r="C4068" t="str">
            <v>UN</v>
          </cell>
          <cell r="D4068">
            <v>1959.06</v>
          </cell>
          <cell r="E4068">
            <v>103.17</v>
          </cell>
          <cell r="F4068">
            <v>2062.23</v>
          </cell>
          <cell r="G4068">
            <v>9</v>
          </cell>
        </row>
        <row r="4069">
          <cell r="A4069" t="str">
            <v>70.04.007</v>
          </cell>
          <cell r="B4069" t="str">
            <v>Coluna semafórica simples 101 mm x 6 m</v>
          </cell>
          <cell r="C4069" t="str">
            <v>UN</v>
          </cell>
          <cell r="D4069">
            <v>2541.9</v>
          </cell>
          <cell r="E4069">
            <v>103.17</v>
          </cell>
          <cell r="F4069">
            <v>2645.07</v>
          </cell>
          <cell r="G4069">
            <v>9</v>
          </cell>
        </row>
        <row r="4070">
          <cell r="A4070" t="str">
            <v>70.05</v>
          </cell>
          <cell r="B4070" t="str">
            <v>Sinalizacao semaforica e complementar</v>
          </cell>
          <cell r="G4070">
            <v>5</v>
          </cell>
        </row>
        <row r="4071">
          <cell r="A4071" t="str">
            <v>70.05.001</v>
          </cell>
          <cell r="B4071" t="str">
            <v>Botoeira convencional para pedestre</v>
          </cell>
          <cell r="C4071" t="str">
            <v>UN</v>
          </cell>
          <cell r="D4071">
            <v>445.42</v>
          </cell>
          <cell r="E4071">
            <v>21.63</v>
          </cell>
          <cell r="F4071">
            <v>467.05</v>
          </cell>
          <cell r="G4071">
            <v>9</v>
          </cell>
        </row>
        <row r="4072">
          <cell r="A4072" t="str">
            <v>70.05.002</v>
          </cell>
          <cell r="B4072" t="str">
            <v>Botoeira sonora para deficientes visuais</v>
          </cell>
          <cell r="C4072" t="str">
            <v>UN</v>
          </cell>
          <cell r="D4072">
            <v>3182.79</v>
          </cell>
          <cell r="E4072">
            <v>48.06</v>
          </cell>
          <cell r="F4072">
            <v>3230.85</v>
          </cell>
          <cell r="G4072">
            <v>9</v>
          </cell>
        </row>
        <row r="4073">
          <cell r="A4073" t="str">
            <v>70.05.006</v>
          </cell>
          <cell r="B4073" t="str">
            <v>Luminária LED 20W com braço, para travessia de pedestre</v>
          </cell>
          <cell r="C4073" t="str">
            <v>UN</v>
          </cell>
          <cell r="D4073">
            <v>1562.82</v>
          </cell>
          <cell r="E4073">
            <v>32.11</v>
          </cell>
          <cell r="F4073">
            <v>1594.93</v>
          </cell>
          <cell r="G4073">
            <v>9</v>
          </cell>
        </row>
        <row r="4074">
          <cell r="A4074" t="str">
            <v>70.05.011</v>
          </cell>
          <cell r="B4074" t="str">
            <v>Grupo focal para pedestre com lâmpada LED e contador regressivo</v>
          </cell>
          <cell r="C4074" t="str">
            <v>UN</v>
          </cell>
          <cell r="D4074">
            <v>3164.21</v>
          </cell>
          <cell r="E4074">
            <v>549.35</v>
          </cell>
          <cell r="F4074">
            <v>3713.56</v>
          </cell>
          <cell r="G4074">
            <v>9</v>
          </cell>
        </row>
        <row r="4075">
          <cell r="A4075" t="str">
            <v>70.05.020</v>
          </cell>
          <cell r="B4075" t="str">
            <v>Grupo focal veicular com lâmpada LED, com anteparo e suportes de fixação</v>
          </cell>
          <cell r="C4075" t="str">
            <v>UN</v>
          </cell>
          <cell r="D4075">
            <v>8651.18</v>
          </cell>
          <cell r="E4075">
            <v>640.65</v>
          </cell>
          <cell r="F4075">
            <v>9291.83</v>
          </cell>
          <cell r="G4075">
            <v>9</v>
          </cell>
        </row>
        <row r="4076">
          <cell r="A4076" t="str">
            <v>70.06</v>
          </cell>
          <cell r="B4076" t="str">
            <v>Tachas e tachoes</v>
          </cell>
          <cell r="G4076">
            <v>9</v>
          </cell>
        </row>
        <row r="4077">
          <cell r="A4077" t="str">
            <v>70.06.001</v>
          </cell>
          <cell r="B4077" t="str">
            <v>Segregador (bate-roda) refletivo - resina</v>
          </cell>
          <cell r="C4077" t="str">
            <v>UN</v>
          </cell>
          <cell r="D4077">
            <v>101.36</v>
          </cell>
          <cell r="E4077">
            <v>10.41</v>
          </cell>
          <cell r="F4077">
            <v>111.77</v>
          </cell>
          <cell r="G4077">
            <v>9</v>
          </cell>
        </row>
        <row r="4078">
          <cell r="A4078" t="str">
            <v>70.06.010</v>
          </cell>
          <cell r="B4078" t="str">
            <v>Tacha refletiva monodirecional tipo III ou IV, prismática/vítrea - resina</v>
          </cell>
          <cell r="C4078" t="str">
            <v>UN</v>
          </cell>
          <cell r="D4078">
            <v>44.44</v>
          </cell>
          <cell r="E4078">
            <v>7.81</v>
          </cell>
          <cell r="F4078">
            <v>52.25</v>
          </cell>
          <cell r="G4078">
            <v>5</v>
          </cell>
        </row>
        <row r="4079">
          <cell r="A4079" t="str">
            <v>70.06.011</v>
          </cell>
          <cell r="B4079" t="str">
            <v>Tacha tipo I bidirecional refletiva</v>
          </cell>
          <cell r="C4079" t="str">
            <v>UN</v>
          </cell>
          <cell r="D4079">
            <v>24.64</v>
          </cell>
          <cell r="E4079">
            <v>7.81</v>
          </cell>
          <cell r="F4079">
            <v>32.450000000000003</v>
          </cell>
          <cell r="G4079">
            <v>9</v>
          </cell>
        </row>
        <row r="4080">
          <cell r="A4080" t="str">
            <v>70.06.012</v>
          </cell>
          <cell r="B4080" t="str">
            <v>Tacha tipo I monodirecional refletiva</v>
          </cell>
          <cell r="C4080" t="str">
            <v>UN</v>
          </cell>
          <cell r="D4080">
            <v>20.399999999999999</v>
          </cell>
          <cell r="E4080">
            <v>7.81</v>
          </cell>
          <cell r="F4080">
            <v>28.21</v>
          </cell>
          <cell r="G4080">
            <v>9</v>
          </cell>
        </row>
        <row r="4081">
          <cell r="A4081" t="str">
            <v>70.06.013</v>
          </cell>
          <cell r="B4081" t="str">
            <v>Tacha tipo II bidirecional refletiva</v>
          </cell>
          <cell r="C4081" t="str">
            <v>UN</v>
          </cell>
          <cell r="D4081">
            <v>32.29</v>
          </cell>
          <cell r="E4081">
            <v>7.81</v>
          </cell>
          <cell r="F4081">
            <v>40.1</v>
          </cell>
          <cell r="G4081">
            <v>9</v>
          </cell>
        </row>
        <row r="4082">
          <cell r="A4082" t="str">
            <v>70.06.014</v>
          </cell>
          <cell r="B4082" t="str">
            <v>Tacha tipo II monodirecional refletiva</v>
          </cell>
          <cell r="C4082" t="str">
            <v>UN</v>
          </cell>
          <cell r="D4082">
            <v>24.87</v>
          </cell>
          <cell r="E4082">
            <v>7.81</v>
          </cell>
          <cell r="F4082">
            <v>32.68</v>
          </cell>
          <cell r="G4082">
            <v>9</v>
          </cell>
        </row>
        <row r="4083">
          <cell r="A4083" t="str">
            <v>70.06.020</v>
          </cell>
          <cell r="B4083" t="str">
            <v>Tachão tipo I bidirecional refletivo</v>
          </cell>
          <cell r="C4083" t="str">
            <v>UN</v>
          </cell>
          <cell r="D4083">
            <v>74.42</v>
          </cell>
          <cell r="E4083">
            <v>8.73</v>
          </cell>
          <cell r="F4083">
            <v>83.15</v>
          </cell>
          <cell r="G4083">
            <v>9</v>
          </cell>
        </row>
        <row r="4084">
          <cell r="A4084" t="str">
            <v>70.06.021</v>
          </cell>
          <cell r="B4084" t="str">
            <v>Tachão tipo I monodirecional refletivo</v>
          </cell>
          <cell r="C4084" t="str">
            <v>UN</v>
          </cell>
          <cell r="D4084">
            <v>72.94</v>
          </cell>
          <cell r="E4084">
            <v>8.73</v>
          </cell>
          <cell r="F4084">
            <v>81.67</v>
          </cell>
          <cell r="G4084">
            <v>5</v>
          </cell>
        </row>
        <row r="4085">
          <cell r="A4085" t="str">
            <v>70.06.031</v>
          </cell>
          <cell r="B4085" t="str">
            <v>Tacha tipo I bidirecional refletiva - resina</v>
          </cell>
          <cell r="C4085" t="str">
            <v>UN</v>
          </cell>
          <cell r="D4085">
            <v>56.96</v>
          </cell>
          <cell r="E4085">
            <v>7.81</v>
          </cell>
          <cell r="F4085">
            <v>64.77</v>
          </cell>
          <cell r="G4085">
            <v>9</v>
          </cell>
        </row>
        <row r="4086">
          <cell r="A4086" t="str">
            <v>70.06.032</v>
          </cell>
          <cell r="B4086" t="str">
            <v>Tacha tipo I monodirecional refletiva - resina</v>
          </cell>
          <cell r="C4086" t="str">
            <v>UN</v>
          </cell>
          <cell r="D4086">
            <v>32.950000000000003</v>
          </cell>
          <cell r="E4086">
            <v>7.81</v>
          </cell>
          <cell r="F4086">
            <v>40.76</v>
          </cell>
          <cell r="G4086">
            <v>9</v>
          </cell>
        </row>
        <row r="4087">
          <cell r="A4087" t="str">
            <v>70.06.033</v>
          </cell>
          <cell r="B4087" t="str">
            <v>Tacha tipo II bidirecional refletiva - resina</v>
          </cell>
          <cell r="C4087" t="str">
            <v>UN</v>
          </cell>
          <cell r="D4087">
            <v>45.53</v>
          </cell>
          <cell r="E4087">
            <v>7.81</v>
          </cell>
          <cell r="F4087">
            <v>53.34</v>
          </cell>
          <cell r="G4087">
            <v>9</v>
          </cell>
        </row>
        <row r="4088">
          <cell r="A4088" t="str">
            <v>70.06.034</v>
          </cell>
          <cell r="B4088" t="str">
            <v>Tacha tipo II monodirecional refletiva - resina</v>
          </cell>
          <cell r="C4088" t="str">
            <v>UN</v>
          </cell>
          <cell r="D4088">
            <v>40.06</v>
          </cell>
          <cell r="E4088">
            <v>7.81</v>
          </cell>
          <cell r="F4088">
            <v>47.87</v>
          </cell>
          <cell r="G4088">
            <v>9</v>
          </cell>
        </row>
        <row r="4089">
          <cell r="A4089" t="str">
            <v>70.06.040</v>
          </cell>
          <cell r="B4089" t="str">
            <v>Tachão tipo I bidirecional refletivo - resina</v>
          </cell>
          <cell r="C4089" t="str">
            <v>UN</v>
          </cell>
          <cell r="D4089">
            <v>63.06</v>
          </cell>
          <cell r="E4089">
            <v>8.73</v>
          </cell>
          <cell r="F4089">
            <v>71.790000000000006</v>
          </cell>
          <cell r="G4089">
            <v>9</v>
          </cell>
        </row>
        <row r="4090">
          <cell r="A4090" t="str">
            <v>70.06.041</v>
          </cell>
          <cell r="B4090" t="str">
            <v>Tachão tipo I monodirecional refletivo - resina</v>
          </cell>
          <cell r="C4090" t="str">
            <v>UN</v>
          </cell>
          <cell r="D4090">
            <v>61.52</v>
          </cell>
          <cell r="E4090">
            <v>8.73</v>
          </cell>
          <cell r="F4090">
            <v>70.25</v>
          </cell>
          <cell r="G4090">
            <v>9</v>
          </cell>
        </row>
        <row r="4091">
          <cell r="A4091" t="str">
            <v>70.20</v>
          </cell>
          <cell r="B4091" t="str">
            <v>Dispositivo viário / transporte</v>
          </cell>
          <cell r="G4091">
            <v>9</v>
          </cell>
        </row>
        <row r="4092">
          <cell r="A4092" t="str">
            <v>70.20.001</v>
          </cell>
          <cell r="B4092" t="str">
            <v>Faixa elevada para travessia de pedestres em massa asfáltica - lombafaixa - conservação de vias sem execução de recapeamento</v>
          </cell>
          <cell r="C4092" t="str">
            <v>M2</v>
          </cell>
          <cell r="D4092">
            <v>332.9</v>
          </cell>
          <cell r="E4092">
            <v>12.52</v>
          </cell>
          <cell r="F4092">
            <v>345.42</v>
          </cell>
          <cell r="G4092">
            <v>9</v>
          </cell>
        </row>
        <row r="4093">
          <cell r="A4093" t="str">
            <v>70.20.010</v>
          </cell>
          <cell r="B4093" t="str">
            <v>Ondulação transversal em massa asfáltica - lombada tipo "A" - conservação de vias urbanas sem execução de recapeamento</v>
          </cell>
          <cell r="C4093" t="str">
            <v>M2</v>
          </cell>
          <cell r="D4093">
            <v>244.03</v>
          </cell>
          <cell r="E4093">
            <v>11.55</v>
          </cell>
          <cell r="F4093">
            <v>255.58</v>
          </cell>
          <cell r="G4093">
            <v>9</v>
          </cell>
        </row>
        <row r="4094">
          <cell r="A4094" t="str">
            <v>70.20.011</v>
          </cell>
          <cell r="B4094" t="str">
            <v>Ondulação transversal em massa asfáltica - lombada tipo "B" - conservação de vias urbanas sem execução de recapeamento</v>
          </cell>
          <cell r="C4094" t="str">
            <v>M2</v>
          </cell>
          <cell r="D4094">
            <v>245.64</v>
          </cell>
          <cell r="E4094">
            <v>11.62</v>
          </cell>
          <cell r="F4094">
            <v>257.26</v>
          </cell>
          <cell r="G4094">
            <v>9</v>
          </cell>
        </row>
        <row r="4095">
          <cell r="A4095" t="str">
            <v>70.20.020</v>
          </cell>
          <cell r="B4095" t="str">
            <v>Transporte de equipamentos com caminhão carroceria em rodovia pavimentada</v>
          </cell>
          <cell r="C4095" t="str">
            <v>KM</v>
          </cell>
          <cell r="D4095">
            <v>8.4499999999999993</v>
          </cell>
          <cell r="E4095">
            <v>2</v>
          </cell>
          <cell r="F4095">
            <v>10.45</v>
          </cell>
          <cell r="G4095">
            <v>9</v>
          </cell>
        </row>
        <row r="4096">
          <cell r="A4096" t="str">
            <v>70.20.021</v>
          </cell>
          <cell r="B4096" t="str">
            <v>Equipe para serviços de conservação de pavimentação de vias</v>
          </cell>
          <cell r="C4096" t="str">
            <v>EQDIA</v>
          </cell>
          <cell r="D4096">
            <v>561.77</v>
          </cell>
          <cell r="E4096">
            <v>1236.72</v>
          </cell>
          <cell r="F4096">
            <v>1798.49</v>
          </cell>
          <cell r="G4096">
            <v>9</v>
          </cell>
        </row>
        <row r="4097">
          <cell r="A4097" t="str">
            <v>97</v>
          </cell>
          <cell r="B4097" t="str">
            <v>SINALIZACAO E COMUNICACAO VISUAL</v>
          </cell>
          <cell r="G4097">
            <v>9</v>
          </cell>
        </row>
        <row r="4098">
          <cell r="A4098" t="str">
            <v>97.02</v>
          </cell>
          <cell r="B4098" t="str">
            <v>Placas, porticos e obeliscos arquitetônicos</v>
          </cell>
          <cell r="G4098">
            <v>9</v>
          </cell>
        </row>
        <row r="4099">
          <cell r="A4099" t="str">
            <v>97.02.030</v>
          </cell>
          <cell r="B4099" t="str">
            <v>Placa comemorativa em aço inoxidável escovado</v>
          </cell>
          <cell r="C4099" t="str">
            <v>M2</v>
          </cell>
          <cell r="D4099">
            <v>9124.4500000000007</v>
          </cell>
          <cell r="E4099">
            <v>82.36</v>
          </cell>
          <cell r="F4099">
            <v>9206.81</v>
          </cell>
          <cell r="G4099">
            <v>5</v>
          </cell>
        </row>
        <row r="4100">
          <cell r="A4100" t="str">
            <v>97.02.036</v>
          </cell>
          <cell r="B4100" t="str">
            <v>Placa de identificação em PVC com texto em vinil</v>
          </cell>
          <cell r="C4100" t="str">
            <v>M2</v>
          </cell>
          <cell r="D4100">
            <v>244.15</v>
          </cell>
          <cell r="E4100">
            <v>82.36</v>
          </cell>
          <cell r="F4100">
            <v>326.51</v>
          </cell>
          <cell r="G4100">
            <v>9</v>
          </cell>
        </row>
        <row r="4101">
          <cell r="A4101" t="str">
            <v>97.02.190</v>
          </cell>
          <cell r="B4101" t="str">
            <v>Placa de identificação em acrílico com texto em vinil</v>
          </cell>
          <cell r="C4101" t="str">
            <v>M2</v>
          </cell>
          <cell r="D4101">
            <v>4548.93</v>
          </cell>
          <cell r="E4101">
            <v>82.36</v>
          </cell>
          <cell r="F4101">
            <v>4631.29</v>
          </cell>
          <cell r="G4101">
            <v>9</v>
          </cell>
        </row>
        <row r="4102">
          <cell r="A4102" t="str">
            <v>97.02.193</v>
          </cell>
          <cell r="B4102" t="str">
            <v>Placa de sinalização em PVC fotoluminescente (200x200mm), com indicação de equipamentos de alarme, detecção e extinção de incêndio</v>
          </cell>
          <cell r="C4102" t="str">
            <v>UN</v>
          </cell>
          <cell r="D4102">
            <v>14.51</v>
          </cell>
          <cell r="E4102">
            <v>5.97</v>
          </cell>
          <cell r="F4102">
            <v>20.48</v>
          </cell>
          <cell r="G4102">
            <v>9</v>
          </cell>
        </row>
        <row r="4103">
          <cell r="A4103" t="str">
            <v>97.02.194</v>
          </cell>
          <cell r="B4103" t="str">
            <v>Placa de sinalização em PVC fotoluminescente (150x150mm), com indicação de equipamentos de combate à incêndio e alarme</v>
          </cell>
          <cell r="C4103" t="str">
            <v>UN</v>
          </cell>
          <cell r="D4103">
            <v>10.7</v>
          </cell>
          <cell r="E4103">
            <v>5.97</v>
          </cell>
          <cell r="F4103">
            <v>16.670000000000002</v>
          </cell>
          <cell r="G4103">
            <v>9</v>
          </cell>
        </row>
        <row r="4104">
          <cell r="A4104" t="str">
            <v>97.02.195</v>
          </cell>
          <cell r="B4104" t="str">
            <v>Placa de sinalização em PVC fotoluminescente (240x120mm), com indicação de rota de evacuação e saída de emergência</v>
          </cell>
          <cell r="C4104" t="str">
            <v>UN</v>
          </cell>
          <cell r="D4104">
            <v>15.94</v>
          </cell>
          <cell r="E4104">
            <v>5.97</v>
          </cell>
          <cell r="F4104">
            <v>21.91</v>
          </cell>
          <cell r="G4104">
            <v>9</v>
          </cell>
        </row>
        <row r="4105">
          <cell r="A4105" t="str">
            <v>97.02.196</v>
          </cell>
          <cell r="B4105" t="str">
            <v>Placa de sinalização em PVC fotoluminescente, com identificação de pavimentos</v>
          </cell>
          <cell r="C4105" t="str">
            <v>UN</v>
          </cell>
          <cell r="D4105">
            <v>10.79</v>
          </cell>
          <cell r="E4105">
            <v>5.97</v>
          </cell>
          <cell r="F4105">
            <v>16.760000000000002</v>
          </cell>
          <cell r="G4105">
            <v>2</v>
          </cell>
        </row>
        <row r="4106">
          <cell r="A4106" t="str">
            <v>97.02.197</v>
          </cell>
          <cell r="B4106" t="str">
            <v>Placa de sinalização em PVC, com indicação de alerta</v>
          </cell>
          <cell r="C4106" t="str">
            <v>UN</v>
          </cell>
          <cell r="D4106">
            <v>21.73</v>
          </cell>
          <cell r="E4106">
            <v>5.97</v>
          </cell>
          <cell r="F4106">
            <v>27.7</v>
          </cell>
          <cell r="G4106">
            <v>5</v>
          </cell>
        </row>
        <row r="4107">
          <cell r="A4107" t="str">
            <v>97.02.198</v>
          </cell>
          <cell r="B4107" t="str">
            <v>Placa de sinalização em PVC, com indicação de proibição normativa</v>
          </cell>
          <cell r="C4107" t="str">
            <v>UN</v>
          </cell>
          <cell r="D4107">
            <v>8.42</v>
          </cell>
          <cell r="E4107">
            <v>5.97</v>
          </cell>
          <cell r="F4107">
            <v>14.39</v>
          </cell>
          <cell r="G4107">
            <v>9</v>
          </cell>
        </row>
        <row r="4108">
          <cell r="A4108" t="str">
            <v>97.02.210</v>
          </cell>
          <cell r="B4108" t="str">
            <v>Placa de sinalização em PVC para ambientes</v>
          </cell>
          <cell r="C4108" t="str">
            <v>UN</v>
          </cell>
          <cell r="D4108">
            <v>215.9</v>
          </cell>
          <cell r="E4108">
            <v>3.39</v>
          </cell>
          <cell r="F4108">
            <v>219.29</v>
          </cell>
          <cell r="G4108">
            <v>9</v>
          </cell>
        </row>
        <row r="4109">
          <cell r="A4109" t="str">
            <v>97.03</v>
          </cell>
          <cell r="B4109" t="str">
            <v>Pintura de letras e pictogramas</v>
          </cell>
          <cell r="G4109">
            <v>9</v>
          </cell>
        </row>
        <row r="4110">
          <cell r="A4110" t="str">
            <v>97.03.010</v>
          </cell>
          <cell r="B4110" t="str">
            <v>Sinalização com pictograma em tinta acrílica</v>
          </cell>
          <cell r="C4110" t="str">
            <v>UN</v>
          </cell>
          <cell r="D4110">
            <v>11.16</v>
          </cell>
          <cell r="E4110">
            <v>52.07</v>
          </cell>
          <cell r="F4110">
            <v>63.23</v>
          </cell>
          <cell r="G4110">
            <v>9</v>
          </cell>
        </row>
        <row r="4111">
          <cell r="A4111" t="str">
            <v>97.05</v>
          </cell>
          <cell r="B4111" t="str">
            <v>Placas, porticos e sinalizacao viaria</v>
          </cell>
          <cell r="G4111">
            <v>9</v>
          </cell>
        </row>
        <row r="4112">
          <cell r="A4112" t="str">
            <v>97.05.070</v>
          </cell>
          <cell r="B4112" t="str">
            <v>Manta de borracha para sinalização em estacionamento e proteção de coluna e parede, de 1000 x 750 mm e espessura 10 mm</v>
          </cell>
          <cell r="C4112" t="str">
            <v>UN</v>
          </cell>
          <cell r="D4112">
            <v>82.63</v>
          </cell>
          <cell r="E4112">
            <v>7</v>
          </cell>
          <cell r="F4112">
            <v>89.63</v>
          </cell>
          <cell r="G4112">
            <v>9</v>
          </cell>
        </row>
        <row r="4113">
          <cell r="A4113" t="str">
            <v>97.05.080</v>
          </cell>
          <cell r="B4113" t="str">
            <v>Cantoneira de borracha para sinalização em estacionamento e proteção de coluna, de 750 x 100 x 100 mm e espessura 10 mm</v>
          </cell>
          <cell r="C4113" t="str">
            <v>UN</v>
          </cell>
          <cell r="D4113">
            <v>29.54</v>
          </cell>
          <cell r="E4113">
            <v>1.44</v>
          </cell>
          <cell r="F4113">
            <v>30.98</v>
          </cell>
          <cell r="G4113">
            <v>9</v>
          </cell>
        </row>
        <row r="4114">
          <cell r="A4114" t="str">
            <v>97.05.130</v>
          </cell>
          <cell r="B4114" t="str">
            <v>Colocação de placa em suporte de madeira / metálico - solo</v>
          </cell>
          <cell r="C4114" t="str">
            <v>M2</v>
          </cell>
          <cell r="D4114">
            <v>72.599999999999994</v>
          </cell>
          <cell r="F4114">
            <v>72.599999999999994</v>
          </cell>
          <cell r="G4114">
            <v>9</v>
          </cell>
        </row>
        <row r="4115">
          <cell r="A4115" t="str">
            <v>97.05.140</v>
          </cell>
          <cell r="B4115" t="str">
            <v>Suporte de perfil metálico galvanizado</v>
          </cell>
          <cell r="C4115" t="str">
            <v>KG</v>
          </cell>
          <cell r="D4115">
            <v>26.07</v>
          </cell>
          <cell r="F4115">
            <v>26.07</v>
          </cell>
          <cell r="G4115">
            <v>9</v>
          </cell>
        </row>
        <row r="4116">
          <cell r="A4116" t="str">
            <v>98</v>
          </cell>
          <cell r="B4116" t="str">
            <v>ARQUITETURA DE INTERIORES</v>
          </cell>
          <cell r="G4116">
            <v>9</v>
          </cell>
        </row>
        <row r="4117">
          <cell r="A4117" t="str">
            <v>98.02</v>
          </cell>
          <cell r="B4117" t="str">
            <v>Mobiliario</v>
          </cell>
          <cell r="G4117">
            <v>5</v>
          </cell>
        </row>
        <row r="4118">
          <cell r="A4118" t="str">
            <v>98.02.210</v>
          </cell>
          <cell r="B4118" t="str">
            <v>Banco de madeira com encosto e pés em ferro fundido pintado</v>
          </cell>
          <cell r="C4118" t="str">
            <v>UN</v>
          </cell>
          <cell r="D4118">
            <v>727.74</v>
          </cell>
          <cell r="F4118">
            <v>727.74</v>
          </cell>
          <cell r="G4118">
            <v>9</v>
          </cell>
        </row>
        <row r="4119">
          <cell r="G4119">
            <v>5</v>
          </cell>
        </row>
        <row r="4120">
          <cell r="G4120">
            <v>9</v>
          </cell>
        </row>
        <row r="4121">
          <cell r="G4121">
            <v>9</v>
          </cell>
        </row>
        <row r="4122">
          <cell r="G4122">
            <v>9</v>
          </cell>
        </row>
        <row r="4123">
          <cell r="G4123">
            <v>9</v>
          </cell>
        </row>
        <row r="4124">
          <cell r="G4124">
            <v>2</v>
          </cell>
        </row>
        <row r="4126">
          <cell r="G4126">
            <v>15</v>
          </cell>
        </row>
        <row r="4131">
          <cell r="G41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6"/>
  <sheetViews>
    <sheetView view="pageLayout" topLeftCell="A46" zoomScaleNormal="70" zoomScaleSheetLayoutView="110" workbookViewId="0">
      <selection activeCell="X4" sqref="X4"/>
    </sheetView>
  </sheetViews>
  <sheetFormatPr defaultColWidth="9.140625" defaultRowHeight="41.25" customHeight="1" x14ac:dyDescent="0.25"/>
  <cols>
    <col min="1" max="1" width="10.140625" style="1" customWidth="1"/>
    <col min="2" max="2" width="8.7109375" style="2" customWidth="1"/>
    <col min="3" max="3" width="40" style="1" customWidth="1"/>
    <col min="4" max="4" width="5.7109375" style="2" customWidth="1"/>
    <col min="5" max="5" width="7.7109375" style="2" customWidth="1"/>
    <col min="6" max="6" width="12.42578125" style="2" customWidth="1"/>
    <col min="7" max="7" width="14.140625" style="2" customWidth="1"/>
    <col min="8" max="8" width="13.28515625" style="2" customWidth="1"/>
    <col min="9" max="9" width="16.140625" style="2" customWidth="1"/>
    <col min="10" max="10" width="4.28515625" style="1" customWidth="1"/>
    <col min="11" max="11" width="11.5703125" style="1" hidden="1" customWidth="1"/>
    <col min="12" max="12" width="57.5703125" style="1" hidden="1" customWidth="1"/>
    <col min="13" max="14" width="11.5703125" style="1" hidden="1" customWidth="1"/>
    <col min="15" max="16" width="11.42578125" style="1" hidden="1" customWidth="1"/>
    <col min="17" max="18" width="11.5703125" style="1" hidden="1" customWidth="1"/>
    <col min="19" max="20" width="11.42578125" style="1" hidden="1" customWidth="1"/>
    <col min="21" max="21" width="11.5703125" style="1" hidden="1" customWidth="1"/>
    <col min="22" max="22" width="15.7109375" style="3" customWidth="1"/>
    <col min="23" max="23" width="15.7109375" style="4" customWidth="1"/>
    <col min="24" max="16384" width="9.140625" style="1"/>
  </cols>
  <sheetData>
    <row r="1" spans="1:48" ht="22.5" customHeight="1" x14ac:dyDescent="0.2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48" ht="19.7" customHeight="1" x14ac:dyDescent="0.25">
      <c r="A2" s="5" t="s">
        <v>1</v>
      </c>
      <c r="B2" s="175" t="s">
        <v>2</v>
      </c>
      <c r="C2" s="175"/>
      <c r="D2" s="175"/>
      <c r="E2" s="175"/>
      <c r="F2" s="175"/>
      <c r="G2" s="175"/>
      <c r="H2" s="175"/>
      <c r="I2" s="175"/>
    </row>
    <row r="3" spans="1:48" ht="19.7" customHeight="1" x14ac:dyDescent="0.25">
      <c r="A3" s="5" t="s">
        <v>8344</v>
      </c>
      <c r="B3" s="176" t="s">
        <v>4</v>
      </c>
      <c r="C3" s="176"/>
      <c r="D3" s="176"/>
      <c r="E3" s="176"/>
      <c r="F3" s="176"/>
      <c r="G3" s="176"/>
      <c r="H3" s="176"/>
      <c r="I3" s="176"/>
    </row>
    <row r="4" spans="1:48" ht="19.7" customHeight="1" x14ac:dyDescent="0.25">
      <c r="A4" s="5" t="s">
        <v>5</v>
      </c>
      <c r="B4" s="177" t="s">
        <v>8348</v>
      </c>
      <c r="C4" s="177"/>
      <c r="D4" s="177"/>
      <c r="E4" s="177"/>
      <c r="F4" s="177"/>
      <c r="G4" s="177"/>
      <c r="H4" s="177"/>
      <c r="I4" s="177"/>
    </row>
    <row r="5" spans="1:48" ht="19.7" customHeight="1" x14ac:dyDescent="0.25">
      <c r="A5" s="5" t="s">
        <v>8343</v>
      </c>
      <c r="B5" s="6" t="s">
        <v>7</v>
      </c>
      <c r="C5" s="7"/>
      <c r="D5" s="178" t="str">
        <f>'FONTE CDHU '!F5</f>
        <v>Versão 197</v>
      </c>
      <c r="E5" s="178"/>
      <c r="F5" s="7"/>
      <c r="G5" s="7"/>
      <c r="H5" s="7"/>
      <c r="I5" s="8"/>
    </row>
    <row r="6" spans="1:48" ht="19.7" customHeight="1" x14ac:dyDescent="0.25">
      <c r="A6" s="9" t="s">
        <v>8</v>
      </c>
      <c r="B6" s="179"/>
      <c r="C6" s="179"/>
      <c r="D6" s="179"/>
      <c r="E6" s="179"/>
      <c r="F6" s="179"/>
      <c r="G6" s="179"/>
      <c r="H6" s="179"/>
      <c r="I6" s="179"/>
    </row>
    <row r="7" spans="1:48" ht="8.4499999999999993" customHeight="1" x14ac:dyDescent="0.25">
      <c r="A7" s="180"/>
      <c r="B7" s="180"/>
      <c r="C7" s="180"/>
      <c r="D7" s="180"/>
      <c r="E7" s="180"/>
      <c r="F7" s="180"/>
      <c r="G7" s="180"/>
      <c r="H7" s="180"/>
      <c r="I7" s="180"/>
    </row>
    <row r="8" spans="1:48" s="15" customFormat="1" ht="29.1" customHeight="1" x14ac:dyDescent="0.25">
      <c r="A8" s="10" t="s">
        <v>9</v>
      </c>
      <c r="B8" s="11" t="s">
        <v>10</v>
      </c>
      <c r="C8" s="12" t="s">
        <v>11</v>
      </c>
      <c r="D8" s="11" t="s">
        <v>8341</v>
      </c>
      <c r="E8" s="13" t="s">
        <v>8342</v>
      </c>
      <c r="F8" s="11" t="s">
        <v>13</v>
      </c>
      <c r="G8" s="11" t="s">
        <v>14</v>
      </c>
      <c r="H8" s="11" t="s">
        <v>15</v>
      </c>
      <c r="I8" s="14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3"/>
      <c r="W8" s="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s="23" customFormat="1" ht="8.4499999999999993" customHeight="1" x14ac:dyDescent="0.3">
      <c r="A9" s="16"/>
      <c r="B9" s="17"/>
      <c r="C9" s="18"/>
      <c r="D9" s="19"/>
      <c r="E9" s="20"/>
      <c r="F9" s="19"/>
      <c r="G9" s="19"/>
      <c r="H9" s="21"/>
      <c r="I9" s="2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3"/>
      <c r="W9" s="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s="28" customFormat="1" ht="14.1" customHeight="1" x14ac:dyDescent="0.3">
      <c r="A10" s="24" t="s">
        <v>17</v>
      </c>
      <c r="B10" s="181" t="s">
        <v>18</v>
      </c>
      <c r="C10" s="181"/>
      <c r="D10" s="181"/>
      <c r="E10" s="181"/>
      <c r="F10" s="181"/>
      <c r="G10" s="181"/>
      <c r="H10" s="181"/>
      <c r="I10" s="25">
        <f>I16+I11</f>
        <v>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3"/>
      <c r="W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8" s="28" customFormat="1" ht="14.1" customHeight="1" x14ac:dyDescent="0.25">
      <c r="A11" s="29" t="s">
        <v>19</v>
      </c>
      <c r="B11" s="30"/>
      <c r="C11" s="31"/>
      <c r="D11" s="31" t="s">
        <v>20</v>
      </c>
      <c r="E11" s="31"/>
      <c r="F11" s="31"/>
      <c r="G11" s="31"/>
      <c r="H11" s="32"/>
      <c r="I11" s="33">
        <f>SUM(I12:I15)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s="28" customFormat="1" ht="41.25" customHeight="1" x14ac:dyDescent="0.25">
      <c r="A12" s="34" t="s">
        <v>21</v>
      </c>
      <c r="B12" s="35" t="s">
        <v>22</v>
      </c>
      <c r="C12" s="36" t="str">
        <f>VLOOKUP(B12,'FONTE CDHU '!A3:G4133,2,FALSE())</f>
        <v>Retirada de telhamento perfil e material qualquer, exceto barro</v>
      </c>
      <c r="D12" s="37" t="str">
        <f>VLOOKUP(B12,'FONTE CDHU '!A3:G4133,3,FALSE())</f>
        <v>M2</v>
      </c>
      <c r="E12" s="38">
        <f>'MEMORIA DE CÁLCULO'!F11</f>
        <v>177.1</v>
      </c>
      <c r="F12" s="39"/>
      <c r="G12" s="40"/>
      <c r="H12" s="40"/>
      <c r="I12" s="41">
        <f>H12*E12</f>
        <v>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  <c r="W12" s="44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</row>
    <row r="13" spans="1:48" s="28" customFormat="1" ht="20.25" customHeight="1" x14ac:dyDescent="0.25">
      <c r="A13" s="34" t="s">
        <v>21</v>
      </c>
      <c r="B13" s="35" t="s">
        <v>23</v>
      </c>
      <c r="C13" s="36" t="str">
        <f>VLOOKUP(B13,'FONTE CDHU '!A7:G4137,2,FALSE())</f>
        <v>Remoção de calha ou rufo</v>
      </c>
      <c r="D13" s="37" t="str">
        <f>VLOOKUP(B13,'FONTE CDHU '!A7:G4137,3,FALSE())</f>
        <v>M</v>
      </c>
      <c r="E13" s="38">
        <f>'MEMORIA DE CÁLCULO'!F12</f>
        <v>55.74</v>
      </c>
      <c r="F13" s="39"/>
      <c r="G13" s="40"/>
      <c r="H13" s="40"/>
      <c r="I13" s="41">
        <f>H13*E13</f>
        <v>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44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</row>
    <row r="14" spans="1:48" s="15" customFormat="1" ht="20.25" customHeight="1" x14ac:dyDescent="0.25">
      <c r="A14" s="34" t="s">
        <v>21</v>
      </c>
      <c r="B14" s="35" t="s">
        <v>24</v>
      </c>
      <c r="C14" s="36" t="str">
        <f>VLOOKUP(B14,'FONTE CDHU '!A5:G4135,2,FALSE())</f>
        <v>Remoção de condutor aparente</v>
      </c>
      <c r="D14" s="37" t="str">
        <f>VLOOKUP(B14,'FONTE CDHU '!A5:G4135,3,FALSE())</f>
        <v>M</v>
      </c>
      <c r="E14" s="38">
        <f>'MEMORIA DE CÁLCULO'!F13</f>
        <v>6</v>
      </c>
      <c r="F14" s="39"/>
      <c r="G14" s="40"/>
      <c r="H14" s="40"/>
      <c r="I14" s="41">
        <f>H14*E14</f>
        <v>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4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</row>
    <row r="15" spans="1:48" s="23" customFormat="1" ht="66.75" customHeight="1" x14ac:dyDescent="0.3">
      <c r="A15" s="34" t="s">
        <v>25</v>
      </c>
      <c r="B15" s="45" t="s">
        <v>26</v>
      </c>
      <c r="C15" s="36" t="s">
        <v>8345</v>
      </c>
      <c r="D15" s="37" t="s">
        <v>27</v>
      </c>
      <c r="E15" s="38">
        <f>'MEMORIA DE CÁLCULO'!F14</f>
        <v>1</v>
      </c>
      <c r="F15" s="39"/>
      <c r="G15" s="40"/>
      <c r="H15" s="40"/>
      <c r="I15" s="41">
        <f>H15*E15</f>
        <v>0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3"/>
      <c r="W15" s="44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</row>
    <row r="16" spans="1:48" s="28" customFormat="1" ht="14.1" customHeight="1" x14ac:dyDescent="0.25">
      <c r="A16" s="29" t="s">
        <v>28</v>
      </c>
      <c r="B16" s="30"/>
      <c r="C16" s="31"/>
      <c r="D16" s="31" t="s">
        <v>29</v>
      </c>
      <c r="E16" s="31"/>
      <c r="F16" s="31"/>
      <c r="G16" s="31"/>
      <c r="H16" s="32"/>
      <c r="I16" s="33">
        <f>SUM(I17:I22)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3"/>
      <c r="W16" s="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s="28" customFormat="1" ht="36" customHeight="1" x14ac:dyDescent="0.25">
      <c r="A17" s="34" t="s">
        <v>21</v>
      </c>
      <c r="B17" s="45" t="s">
        <v>30</v>
      </c>
      <c r="C17" s="36" t="str">
        <f>VLOOKUP(B17,'FONTE CDHU '!A14:G4144,2,FALSE())</f>
        <v>Corte de junta de dilatação, com serra de disco diamantado para pisos</v>
      </c>
      <c r="D17" s="37" t="str">
        <f>VLOOKUP(B17,'FONTE CDHU '!A14:G4144,3,FALSE())</f>
        <v>M</v>
      </c>
      <c r="E17" s="38">
        <f>'MEMORIA DE CÁLCULO'!F16</f>
        <v>3.8</v>
      </c>
      <c r="F17" s="39"/>
      <c r="G17" s="40"/>
      <c r="H17" s="40"/>
      <c r="I17" s="41">
        <f t="shared" ref="I17:I22" si="0">H17*E17</f>
        <v>0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3"/>
      <c r="W17" s="44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</row>
    <row r="18" spans="1:48" s="15" customFormat="1" ht="36" customHeight="1" x14ac:dyDescent="0.25">
      <c r="A18" s="34" t="s">
        <v>21</v>
      </c>
      <c r="B18" s="45" t="s">
        <v>31</v>
      </c>
      <c r="C18" s="36" t="str">
        <f>VLOOKUP(B18,'FONTE CDHU '!A15:G4145,2,FALSE())</f>
        <v>Demolição manual de revestimento em massa de parede ou teto</v>
      </c>
      <c r="D18" s="37" t="str">
        <f>VLOOKUP(B18,'FONTE CDHU '!A15:G4145,3,FALSE())</f>
        <v>M2</v>
      </c>
      <c r="E18" s="38">
        <f>'MEMORIA DE CÁLCULO'!F17</f>
        <v>0.19</v>
      </c>
      <c r="F18" s="39"/>
      <c r="G18" s="40"/>
      <c r="H18" s="40"/>
      <c r="I18" s="41">
        <f t="shared" si="0"/>
        <v>0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  <c r="W18" s="44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</row>
    <row r="19" spans="1:48" s="28" customFormat="1" ht="36" customHeight="1" x14ac:dyDescent="0.25">
      <c r="A19" s="34" t="s">
        <v>21</v>
      </c>
      <c r="B19" s="35" t="s">
        <v>32</v>
      </c>
      <c r="C19" s="36" t="str">
        <f>VLOOKUP(B19,'FONTE CDHU '!A13:G4143,2,FALSE())</f>
        <v>Remoção de condutor embutido diâmetro externo acima de 6,5 mm</v>
      </c>
      <c r="D19" s="37" t="str">
        <f>VLOOKUP(B19,'FONTE CDHU '!A13:G4143,3,FALSE())</f>
        <v>M</v>
      </c>
      <c r="E19" s="38">
        <f>'MEMORIA DE CÁLCULO'!F18</f>
        <v>1</v>
      </c>
      <c r="F19" s="39"/>
      <c r="G19" s="40"/>
      <c r="H19" s="40"/>
      <c r="I19" s="41">
        <f t="shared" si="0"/>
        <v>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  <c r="W19" s="44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</row>
    <row r="20" spans="1:48" s="23" customFormat="1" ht="36" customHeight="1" x14ac:dyDescent="0.3">
      <c r="A20" s="34" t="s">
        <v>21</v>
      </c>
      <c r="B20" s="35" t="s">
        <v>33</v>
      </c>
      <c r="C20" s="36" t="str">
        <f>VLOOKUP(B20,'FONTE CDHU '!A15:G4145,2,FALSE())</f>
        <v>Lona plástica preta - uso geral</v>
      </c>
      <c r="D20" s="37" t="str">
        <f>VLOOKUP(B20,'FONTE CDHU '!A15:G4145,3,FALSE())</f>
        <v>M2</v>
      </c>
      <c r="E20" s="38">
        <f>'MEMORIA DE CÁLCULO'!F19</f>
        <v>187.84</v>
      </c>
      <c r="F20" s="39"/>
      <c r="G20" s="40"/>
      <c r="H20" s="40"/>
      <c r="I20" s="41">
        <f t="shared" si="0"/>
        <v>0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  <c r="W20" s="44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</row>
    <row r="21" spans="1:48" s="23" customFormat="1" ht="36" customHeight="1" x14ac:dyDescent="0.3">
      <c r="A21" s="34" t="s">
        <v>21</v>
      </c>
      <c r="B21" s="35" t="s">
        <v>865</v>
      </c>
      <c r="C21" s="36" t="str">
        <f>VLOOKUP(B21,'FONTE CDHU '!A16:G4146,2,FALSE())</f>
        <v>Remoção de aparelho de iluminação ou projetor fixo em teto, piso ou parede</v>
      </c>
      <c r="D21" s="37" t="str">
        <f>VLOOKUP(B21,'FONTE CDHU '!A16:G4146,3,FALSE())</f>
        <v>UN</v>
      </c>
      <c r="E21" s="38">
        <f>'MEMORIA DE CÁLCULO'!F20</f>
        <v>6</v>
      </c>
      <c r="F21" s="39"/>
      <c r="G21" s="40"/>
      <c r="H21" s="40"/>
      <c r="I21" s="41">
        <f t="shared" si="0"/>
        <v>0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  <c r="W21" s="44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</row>
    <row r="22" spans="1:48" s="28" customFormat="1" ht="36" customHeight="1" x14ac:dyDescent="0.25">
      <c r="A22" s="34" t="s">
        <v>21</v>
      </c>
      <c r="B22" s="35" t="s">
        <v>34</v>
      </c>
      <c r="C22" s="36" t="str">
        <f>VLOOKUP(B22,'FONTE CDHU '!A16:G4146,2,FALSE())</f>
        <v>Retirada de forro qualquer em placas ou tiras fixadas</v>
      </c>
      <c r="D22" s="37" t="str">
        <f>VLOOKUP(B22,'FONTE CDHU '!A16:G4146,3,FALSE())</f>
        <v>M2</v>
      </c>
      <c r="E22" s="38">
        <f>'MEMORIA DE CÁLCULO'!F21</f>
        <v>1.42</v>
      </c>
      <c r="F22" s="39"/>
      <c r="G22" s="40"/>
      <c r="H22" s="40"/>
      <c r="I22" s="41">
        <f t="shared" si="0"/>
        <v>0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W22" s="44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</row>
    <row r="23" spans="1:48" s="28" customFormat="1" ht="14.1" customHeight="1" x14ac:dyDescent="0.3">
      <c r="A23" s="24" t="s">
        <v>35</v>
      </c>
      <c r="B23" s="181" t="s">
        <v>20</v>
      </c>
      <c r="C23" s="181"/>
      <c r="D23" s="181"/>
      <c r="E23" s="181"/>
      <c r="F23" s="181"/>
      <c r="G23" s="181"/>
      <c r="H23" s="181"/>
      <c r="I23" s="25">
        <f>SUM(I24:I28)</f>
        <v>0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3"/>
      <c r="W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</row>
    <row r="24" spans="1:48" s="28" customFormat="1" ht="50.25" customHeight="1" x14ac:dyDescent="0.25">
      <c r="A24" s="34" t="s">
        <v>21</v>
      </c>
      <c r="B24" s="35" t="s">
        <v>36</v>
      </c>
      <c r="C24" s="36" t="str">
        <f>VLOOKUP(B24,'FONTE CDHU '!A3:G4133,2,FALSE())</f>
        <v>Telhamento em chapa de aço com pintura poliéster, tipo sanduíche, espessura de 0,50 mm, com poliestireno expandido</v>
      </c>
      <c r="D24" s="37" t="str">
        <f>VLOOKUP(B24,'FONTE CDHU '!A3:G4133,3,FALSE())</f>
        <v>M2</v>
      </c>
      <c r="E24" s="38">
        <f>'MEMORIA DE CÁLCULO'!F23</f>
        <v>177.1</v>
      </c>
      <c r="F24" s="39"/>
      <c r="G24" s="40"/>
      <c r="H24" s="40"/>
      <c r="I24" s="41">
        <f>H24*E24</f>
        <v>0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3"/>
      <c r="W24" s="44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</row>
    <row r="25" spans="1:48" s="28" customFormat="1" ht="50.25" customHeight="1" x14ac:dyDescent="0.25">
      <c r="A25" s="34" t="s">
        <v>21</v>
      </c>
      <c r="B25" s="46" t="s">
        <v>37</v>
      </c>
      <c r="C25" s="36" t="str">
        <f>VLOOKUP(B25,'FONTE CDHU '!A5:G4135,2,FALSE())</f>
        <v>Calha, rufo, afins em chapa galvanizada nº 26 - corte 0,33 m</v>
      </c>
      <c r="D25" s="37" t="str">
        <f>VLOOKUP(B25,'FONTE CDHU '!A5:G4135,3,FALSE())</f>
        <v>M</v>
      </c>
      <c r="E25" s="38">
        <f>'MEMORIA DE CÁLCULO'!F24</f>
        <v>45.74</v>
      </c>
      <c r="F25" s="39"/>
      <c r="G25" s="40"/>
      <c r="H25" s="40"/>
      <c r="I25" s="41">
        <f>H25*E25</f>
        <v>0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3"/>
      <c r="W25" s="44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</row>
    <row r="26" spans="1:48" s="28" customFormat="1" ht="50.25" customHeight="1" x14ac:dyDescent="0.25">
      <c r="A26" s="34" t="s">
        <v>21</v>
      </c>
      <c r="B26" s="46" t="s">
        <v>38</v>
      </c>
      <c r="C26" s="36" t="str">
        <f>VLOOKUP(B26,'FONTE CDHU '!A6:G4136,2,FALSE())</f>
        <v>Calha, rufo, afins em chapa galvanizada nº 26 - corte 0,50 m</v>
      </c>
      <c r="D26" s="37" t="str">
        <f>VLOOKUP(B26,'FONTE CDHU '!A6:G4136,3,FALSE())</f>
        <v>M</v>
      </c>
      <c r="E26" s="38">
        <f>'MEMORIA DE CÁLCULO'!F25</f>
        <v>10.120000000000001</v>
      </c>
      <c r="F26" s="39"/>
      <c r="G26" s="40"/>
      <c r="H26" s="40"/>
      <c r="I26" s="41">
        <f>H26*E26</f>
        <v>0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3"/>
      <c r="W26" s="44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</row>
    <row r="27" spans="1:48" s="28" customFormat="1" ht="50.25" customHeight="1" x14ac:dyDescent="0.25">
      <c r="A27" s="34" t="s">
        <v>21</v>
      </c>
      <c r="B27" s="46" t="s">
        <v>39</v>
      </c>
      <c r="C27" s="36" t="str">
        <f>VLOOKUP(B27,'FONTE CDHU '!A7:G4137,2,FALSE())</f>
        <v>Calha, rufo, afins em chapa galvanizada nº 24 - corte 1,00 m</v>
      </c>
      <c r="D27" s="37" t="str">
        <f>VLOOKUP(B27,'FONTE CDHU '!A7:G4137,3,FALSE())</f>
        <v>M</v>
      </c>
      <c r="E27" s="38">
        <f>'MEMORIA DE CÁLCULO'!F26</f>
        <v>10</v>
      </c>
      <c r="F27" s="39"/>
      <c r="G27" s="40"/>
      <c r="H27" s="40"/>
      <c r="I27" s="41">
        <f>H27*E27</f>
        <v>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3"/>
      <c r="W27" s="44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</row>
    <row r="28" spans="1:48" s="28" customFormat="1" ht="33" customHeight="1" x14ac:dyDescent="0.25">
      <c r="A28" s="34" t="s">
        <v>21</v>
      </c>
      <c r="B28" s="45" t="s">
        <v>40</v>
      </c>
      <c r="C28" s="36" t="str">
        <f>VLOOKUP(B28,'FONTE CDHU '!A8:G4138,2,FALSE())</f>
        <v>Tubo PVC rígido, tipo Coletor Esgoto, junta elástica, DN= 100 mm, inclusive conexões</v>
      </c>
      <c r="D28" s="37" t="str">
        <f>VLOOKUP(B28,'FONTE CDHU '!A8:G4138,3,FALSE())</f>
        <v>M</v>
      </c>
      <c r="E28" s="38">
        <f>'MEMORIA DE CÁLCULO'!F27</f>
        <v>6</v>
      </c>
      <c r="F28" s="39"/>
      <c r="G28" s="40"/>
      <c r="H28" s="40"/>
      <c r="I28" s="41">
        <f>H28*E28</f>
        <v>0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4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</row>
    <row r="29" spans="1:48" s="28" customFormat="1" ht="14.1" customHeight="1" x14ac:dyDescent="0.3">
      <c r="A29" s="24" t="s">
        <v>41</v>
      </c>
      <c r="B29" s="181" t="s">
        <v>29</v>
      </c>
      <c r="C29" s="181"/>
      <c r="D29" s="181"/>
      <c r="E29" s="181"/>
      <c r="F29" s="181"/>
      <c r="G29" s="181"/>
      <c r="H29" s="181"/>
      <c r="I29" s="25">
        <f>I30+I38</f>
        <v>0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3"/>
      <c r="W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</row>
    <row r="30" spans="1:48" s="28" customFormat="1" ht="14.1" customHeight="1" x14ac:dyDescent="0.25">
      <c r="A30" s="47" t="s">
        <v>42</v>
      </c>
      <c r="B30" s="184" t="s">
        <v>43</v>
      </c>
      <c r="C30" s="184"/>
      <c r="D30" s="184"/>
      <c r="E30" s="184"/>
      <c r="F30" s="184"/>
      <c r="G30" s="184"/>
      <c r="H30" s="184"/>
      <c r="I30" s="48">
        <f>SUM(I31:I37)</f>
        <v>0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3"/>
      <c r="W30" s="44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</row>
    <row r="31" spans="1:48" s="28" customFormat="1" ht="21" customHeight="1" x14ac:dyDescent="0.25">
      <c r="A31" s="34" t="s">
        <v>21</v>
      </c>
      <c r="B31" s="45" t="s">
        <v>44</v>
      </c>
      <c r="C31" s="36" t="str">
        <f>VLOOKUP(B31,'FONTE CDHU '!A20:G4150,2,FALSE())</f>
        <v>Chapisco</v>
      </c>
      <c r="D31" s="37" t="str">
        <f>VLOOKUP(B31,'FONTE CDHU '!A20:G4150,3,FALSE())</f>
        <v>M2</v>
      </c>
      <c r="E31" s="38">
        <f>'MEMORIA DE CÁLCULO'!F30</f>
        <v>0.19</v>
      </c>
      <c r="F31" s="39"/>
      <c r="G31" s="40"/>
      <c r="H31" s="40"/>
      <c r="I31" s="41">
        <f t="shared" ref="I31:I37" si="1">H31*E31</f>
        <v>0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4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</row>
    <row r="32" spans="1:48" s="28" customFormat="1" ht="21" customHeight="1" x14ac:dyDescent="0.25">
      <c r="A32" s="34" t="s">
        <v>21</v>
      </c>
      <c r="B32" s="45" t="s">
        <v>45</v>
      </c>
      <c r="C32" s="36" t="str">
        <f>VLOOKUP(B32,'FONTE CDHU '!A21:G4151,2,FALSE())</f>
        <v>Emboço comum</v>
      </c>
      <c r="D32" s="37" t="str">
        <f>VLOOKUP(B32,'FONTE CDHU '!A21:G4151,3,FALSE())</f>
        <v>M2</v>
      </c>
      <c r="E32" s="38">
        <f>'MEMORIA DE CÁLCULO'!F31</f>
        <v>0.19</v>
      </c>
      <c r="F32" s="39"/>
      <c r="G32" s="40"/>
      <c r="H32" s="40"/>
      <c r="I32" s="41">
        <f t="shared" si="1"/>
        <v>0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4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</row>
    <row r="33" spans="1:48" s="28" customFormat="1" ht="21" customHeight="1" x14ac:dyDescent="0.25">
      <c r="A33" s="34" t="s">
        <v>21</v>
      </c>
      <c r="B33" s="45" t="s">
        <v>46</v>
      </c>
      <c r="C33" s="36" t="str">
        <f>VLOOKUP(B33,'FONTE CDHU '!A23:G4153,2,FALSE())</f>
        <v>Reboco</v>
      </c>
      <c r="D33" s="37" t="str">
        <f>VLOOKUP(B33,'FONTE CDHU '!A23:G4153,3,FALSE())</f>
        <v>M2</v>
      </c>
      <c r="E33" s="38">
        <f>'MEMORIA DE CÁLCULO'!F32</f>
        <v>0.19</v>
      </c>
      <c r="F33" s="39"/>
      <c r="G33" s="40"/>
      <c r="H33" s="40"/>
      <c r="I33" s="41">
        <f t="shared" si="1"/>
        <v>0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4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</row>
    <row r="34" spans="1:48" s="28" customFormat="1" ht="21" customHeight="1" x14ac:dyDescent="0.25">
      <c r="A34" s="34" t="s">
        <v>21</v>
      </c>
      <c r="B34" s="45" t="s">
        <v>47</v>
      </c>
      <c r="C34" s="36" t="str">
        <f>VLOOKUP(B34,'FONTE CDHU '!A23:G4153,2,FALSE())</f>
        <v>Massa corrida a base de PVA</v>
      </c>
      <c r="D34" s="37" t="str">
        <f>VLOOKUP(B34,'FONTE CDHU '!A23:G4153,3,FALSE())</f>
        <v>M2</v>
      </c>
      <c r="E34" s="38">
        <f>'MEMORIA DE CÁLCULO'!F33</f>
        <v>0.24</v>
      </c>
      <c r="F34" s="39"/>
      <c r="G34" s="40"/>
      <c r="H34" s="40"/>
      <c r="I34" s="41">
        <f t="shared" si="1"/>
        <v>0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4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</row>
    <row r="35" spans="1:48" s="28" customFormat="1" ht="33.75" customHeight="1" x14ac:dyDescent="0.25">
      <c r="A35" s="34" t="s">
        <v>21</v>
      </c>
      <c r="B35" s="45" t="s">
        <v>48</v>
      </c>
      <c r="C35" s="36" t="str">
        <f>VLOOKUP(B35,'FONTE CDHU '!A24:G4154,2,FALSE())</f>
        <v>Tinta látex antimofo em massa, inclusive preparo</v>
      </c>
      <c r="D35" s="37" t="str">
        <f>VLOOKUP(B35,'FONTE CDHU '!A24:G4154,3,FALSE())</f>
        <v>M2</v>
      </c>
      <c r="E35" s="38">
        <f>'MEMORIA DE CÁLCULO'!F34</f>
        <v>13.92</v>
      </c>
      <c r="F35" s="39"/>
      <c r="G35" s="40"/>
      <c r="H35" s="40"/>
      <c r="I35" s="41">
        <f t="shared" si="1"/>
        <v>0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4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48" s="28" customFormat="1" ht="41.25" customHeight="1" x14ac:dyDescent="0.25">
      <c r="A36" s="34" t="s">
        <v>21</v>
      </c>
      <c r="B36" s="45" t="s">
        <v>49</v>
      </c>
      <c r="C36" s="36" t="str">
        <f>VLOOKUP(B36,'FONTE CDHU '!A26:G4156,2,FALSE())</f>
        <v>Reparo de trincas rasas até 5 mm de largura, na massa</v>
      </c>
      <c r="D36" s="37" t="str">
        <f>VLOOKUP(B36,'FONTE CDHU '!A26:G4156,3,FALSE())</f>
        <v>M</v>
      </c>
      <c r="E36" s="38">
        <f>'MEMORIA DE CÁLCULO'!F35</f>
        <v>3</v>
      </c>
      <c r="F36" s="39"/>
      <c r="G36" s="40"/>
      <c r="H36" s="40"/>
      <c r="I36" s="41">
        <f t="shared" si="1"/>
        <v>0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4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</row>
    <row r="37" spans="1:48" customFormat="1" ht="24" customHeight="1" x14ac:dyDescent="0.25">
      <c r="A37" s="34" t="s">
        <v>21</v>
      </c>
      <c r="B37" s="45" t="s">
        <v>50</v>
      </c>
      <c r="C37" s="36" t="str">
        <f>VLOOKUP(B37,'FONTE CDHU '!A27:G4157,2,FALSE())</f>
        <v>Recolocação de forros fixados</v>
      </c>
      <c r="D37" s="37" t="str">
        <f>VLOOKUP(B37,'FONTE CDHU '!A27:G4157,3,FALSE())</f>
        <v>M2</v>
      </c>
      <c r="E37" s="38">
        <f>'MEMORIA DE CÁLCULO'!F36</f>
        <v>1.42</v>
      </c>
      <c r="F37" s="39"/>
      <c r="G37" s="40"/>
      <c r="H37" s="40"/>
      <c r="I37" s="41">
        <f t="shared" si="1"/>
        <v>0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4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</row>
    <row r="38" spans="1:48" s="28" customFormat="1" ht="14.1" customHeight="1" x14ac:dyDescent="0.25">
      <c r="A38" s="47" t="s">
        <v>51</v>
      </c>
      <c r="B38" s="184" t="s">
        <v>52</v>
      </c>
      <c r="C38" s="184"/>
      <c r="D38" s="184"/>
      <c r="E38" s="184"/>
      <c r="F38" s="184"/>
      <c r="G38" s="184"/>
      <c r="H38" s="184"/>
      <c r="I38" s="48">
        <f>SUM(I39:I52)</f>
        <v>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3">
        <f>I38-I42</f>
        <v>0</v>
      </c>
      <c r="W38" s="4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</row>
    <row r="39" spans="1:48" s="23" customFormat="1" ht="56.25" customHeight="1" x14ac:dyDescent="0.3">
      <c r="A39" s="34" t="s">
        <v>21</v>
      </c>
      <c r="B39" s="49" t="s">
        <v>4078</v>
      </c>
      <c r="C39" s="36" t="str">
        <f>VLOOKUP(B39,'[1]FONTE CDHU '!A62:G4192,2,FALSE())</f>
        <v>Quadro de distribuição universal de sobrepor, para disjuntores 24 DIN / 18 Bolt-on - 150 A - sem componentes</v>
      </c>
      <c r="D39" s="37" t="str">
        <f>VLOOKUP(B39,'FONTE CDHU '!A28:G4158,3,FALSE())</f>
        <v>UN</v>
      </c>
      <c r="E39" s="38">
        <f>'MEMORIA DE CÁLCULO'!F38</f>
        <v>1</v>
      </c>
      <c r="F39" s="39"/>
      <c r="G39" s="40"/>
      <c r="H39" s="40"/>
      <c r="I39" s="41">
        <f t="shared" ref="I39:I52" si="2">H39*E39</f>
        <v>0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3"/>
      <c r="W39" s="44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</row>
    <row r="40" spans="1:48" ht="34.5" customHeight="1" x14ac:dyDescent="0.25">
      <c r="A40" s="34" t="s">
        <v>21</v>
      </c>
      <c r="B40" s="49" t="s">
        <v>54</v>
      </c>
      <c r="C40" s="36" t="str">
        <f>VLOOKUP(B40,'[1]FONTE CDHU '!A63:G4193,2,FALSE())</f>
        <v>Disjuntor termomagnético, bipolar 220/380 V, corrente de 10 A até 50 A</v>
      </c>
      <c r="D40" s="37" t="str">
        <f>VLOOKUP(B40,'FONTE CDHU '!A29:G4159,3,FALSE())</f>
        <v>UN</v>
      </c>
      <c r="E40" s="38">
        <f>'MEMORIA DE CÁLCULO'!F39</f>
        <v>11</v>
      </c>
      <c r="F40" s="39"/>
      <c r="G40" s="40"/>
      <c r="H40" s="40"/>
      <c r="I40" s="41">
        <f t="shared" si="2"/>
        <v>0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3"/>
      <c r="W40" s="44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</row>
    <row r="41" spans="1:48" s="50" customFormat="1" ht="34.5" customHeight="1" x14ac:dyDescent="0.3">
      <c r="A41" s="34" t="s">
        <v>21</v>
      </c>
      <c r="B41" s="49" t="s">
        <v>55</v>
      </c>
      <c r="C41" s="36" t="str">
        <f>VLOOKUP(B41,'[1]FONTE CDHU '!A63:G4193,2,FALSE())</f>
        <v>Disjuntor termomagnético, tripolar 220/380 V, corrente de 60 A até 100 A</v>
      </c>
      <c r="D41" s="37" t="str">
        <f>VLOOKUP(B41,'FONTE CDHU '!A30:G4160,3,FALSE())</f>
        <v>UN</v>
      </c>
      <c r="E41" s="38">
        <f>'MEMORIA DE CÁLCULO'!F40</f>
        <v>1</v>
      </c>
      <c r="F41" s="39"/>
      <c r="G41" s="40"/>
      <c r="H41" s="40"/>
      <c r="I41" s="41">
        <f t="shared" si="2"/>
        <v>0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3"/>
      <c r="W41" s="44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</row>
    <row r="42" spans="1:48" ht="34.5" customHeight="1" x14ac:dyDescent="0.25">
      <c r="A42" s="34" t="s">
        <v>21</v>
      </c>
      <c r="B42" s="49" t="s">
        <v>56</v>
      </c>
      <c r="C42" s="36" t="str">
        <f>VLOOKUP(B42,'[1]FONTE CDHU '!A64:G4194,2,FALSE())</f>
        <v>Eletroduto de PVC rígido roscável de 1´ - com acessórios</v>
      </c>
      <c r="D42" s="37" t="str">
        <f>VLOOKUP(B42,'FONTE CDHU '!A31:G4161,3,FALSE())</f>
        <v>M</v>
      </c>
      <c r="E42" s="38">
        <f>'MEMORIA DE CÁLCULO'!F41</f>
        <v>3</v>
      </c>
      <c r="F42" s="39"/>
      <c r="G42" s="40"/>
      <c r="H42" s="40"/>
      <c r="I42" s="41">
        <f t="shared" si="2"/>
        <v>0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3"/>
      <c r="W42" s="44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</row>
    <row r="43" spans="1:48" ht="34.5" customHeight="1" x14ac:dyDescent="0.25">
      <c r="A43" s="34" t="s">
        <v>21</v>
      </c>
      <c r="B43" s="49" t="s">
        <v>57</v>
      </c>
      <c r="C43" s="36" t="str">
        <f>VLOOKUP(B43,'[1]FONTE CDHU '!A65:G4195,2,FALSE())</f>
        <v>Conector split-bolt para cabo de 25 mm², latão, com rabicho</v>
      </c>
      <c r="D43" s="37" t="str">
        <f>VLOOKUP(B43,'FONTE CDHU '!A32:G4162,3,FALSE())</f>
        <v>UN</v>
      </c>
      <c r="E43" s="38">
        <f>'MEMORIA DE CÁLCULO'!F42</f>
        <v>4</v>
      </c>
      <c r="F43" s="39"/>
      <c r="G43" s="40"/>
      <c r="H43" s="40"/>
      <c r="I43" s="41">
        <f t="shared" si="2"/>
        <v>0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  <c r="W43" s="44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</row>
    <row r="44" spans="1:48" ht="34.5" customHeight="1" x14ac:dyDescent="0.25">
      <c r="A44" s="34" t="s">
        <v>21</v>
      </c>
      <c r="B44" s="49" t="s">
        <v>4880</v>
      </c>
      <c r="C44" s="36" t="str">
        <f>VLOOKUP(B44,'[1]FONTE CDHU '!A65:G4195,2,FALSE())</f>
        <v>Cabo de cobre flexível de 1,5 mm², isolamento 0,6/1kV - isolação HEPR 90°C</v>
      </c>
      <c r="D44" s="37" t="str">
        <f>VLOOKUP(B44,'FONTE CDHU '!A32:G4162,3,FALSE())</f>
        <v>M</v>
      </c>
      <c r="E44" s="38">
        <f>'MEMORIA DE CÁLCULO'!F43</f>
        <v>41.339999999999996</v>
      </c>
      <c r="F44" s="39"/>
      <c r="G44" s="40"/>
      <c r="H44" s="40"/>
      <c r="I44" s="41">
        <f t="shared" ref="I44" si="3">H44*E44</f>
        <v>0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3"/>
      <c r="W44" s="44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</row>
    <row r="45" spans="1:48" ht="34.5" customHeight="1" x14ac:dyDescent="0.25">
      <c r="A45" s="34" t="s">
        <v>21</v>
      </c>
      <c r="B45" s="49" t="s">
        <v>58</v>
      </c>
      <c r="C45" s="36" t="str">
        <f>VLOOKUP(B45,'[1]FONTE CDHU '!A66:G4196,2,FALSE())</f>
        <v>Cabo de cobre flexível de 2,5 mm², isolamento 0,6/1kV - isolação HEPR 90°C</v>
      </c>
      <c r="D45" s="37" t="str">
        <f>VLOOKUP(B45,'FONTE CDHU '!A33:G4163,3,FALSE())</f>
        <v>M</v>
      </c>
      <c r="E45" s="38">
        <f>'MEMORIA DE CÁLCULO'!F44</f>
        <v>349.08</v>
      </c>
      <c r="F45" s="39"/>
      <c r="G45" s="40"/>
      <c r="H45" s="40"/>
      <c r="I45" s="41">
        <f t="shared" si="2"/>
        <v>0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44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</row>
    <row r="46" spans="1:48" ht="34.5" customHeight="1" x14ac:dyDescent="0.25">
      <c r="A46" s="34" t="s">
        <v>21</v>
      </c>
      <c r="B46" s="49" t="s">
        <v>59</v>
      </c>
      <c r="C46" s="36" t="str">
        <f>VLOOKUP(B46,'[1]FONTE CDHU '!A67:G4197,2,FALSE())</f>
        <v>Cabo de cobre flexível de 16 mm², isolamento 0,6/1kV - isolação HEPR 90°C</v>
      </c>
      <c r="D46" s="37" t="str">
        <f>VLOOKUP(B46,'FONTE CDHU '!A34:G4164,3,FALSE())</f>
        <v>M</v>
      </c>
      <c r="E46" s="38">
        <f>'MEMORIA DE CÁLCULO'!F45</f>
        <v>15</v>
      </c>
      <c r="F46" s="39"/>
      <c r="G46" s="40"/>
      <c r="H46" s="40"/>
      <c r="I46" s="41">
        <f t="shared" si="2"/>
        <v>0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3"/>
      <c r="W46" s="44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</row>
    <row r="47" spans="1:48" ht="34.5" customHeight="1" x14ac:dyDescent="0.25">
      <c r="A47" s="34" t="s">
        <v>21</v>
      </c>
      <c r="B47" s="49" t="s">
        <v>60</v>
      </c>
      <c r="C47" s="36" t="str">
        <f>VLOOKUP(B47,'[1]FONTE CDHU '!A68:G4198,2,FALSE())</f>
        <v>Protetor de surto híbrido para rede de telecomunicações</v>
      </c>
      <c r="D47" s="37" t="str">
        <f>VLOOKUP(B47,'FONTE CDHU '!A35:G4165,3,FALSE())</f>
        <v>UN</v>
      </c>
      <c r="E47" s="38">
        <f>'MEMORIA DE CÁLCULO'!F46</f>
        <v>3</v>
      </c>
      <c r="F47" s="39"/>
      <c r="G47" s="40"/>
      <c r="H47" s="40"/>
      <c r="I47" s="41">
        <f t="shared" si="2"/>
        <v>0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3"/>
      <c r="W47" s="44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</row>
    <row r="48" spans="1:48" ht="19.7" customHeight="1" x14ac:dyDescent="0.25">
      <c r="A48" s="34" t="s">
        <v>21</v>
      </c>
      <c r="B48" s="51" t="s">
        <v>61</v>
      </c>
      <c r="C48" s="36" t="str">
        <f>VLOOKUP(B48,'[1]FONTE CDHU '!A69:G4199,2,FALSE())</f>
        <v>Tomada 2P+T de 20 A - 250 V, completa</v>
      </c>
      <c r="D48" s="37" t="str">
        <f>VLOOKUP(B48,'FONTE CDHU '!A36:G4166,3,FALSE())</f>
        <v>CJ</v>
      </c>
      <c r="E48" s="38">
        <f>'MEMORIA DE CÁLCULO'!F47</f>
        <v>3</v>
      </c>
      <c r="F48" s="39"/>
      <c r="G48" s="40"/>
      <c r="H48" s="40"/>
      <c r="I48" s="41">
        <f t="shared" si="2"/>
        <v>0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3"/>
      <c r="W48" s="44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</row>
    <row r="49" spans="1:48" ht="19.7" customHeight="1" x14ac:dyDescent="0.25">
      <c r="A49" s="34" t="s">
        <v>21</v>
      </c>
      <c r="B49" s="51" t="s">
        <v>62</v>
      </c>
      <c r="C49" s="36" t="str">
        <f>VLOOKUP(B49,'[1]FONTE CDHU '!A70:G4200,2,FALSE())</f>
        <v>Caixa de ferro estampada 4´ x 2´</v>
      </c>
      <c r="D49" s="37" t="str">
        <f>VLOOKUP(B49,'FONTE CDHU '!A37:G4167,3,FALSE())</f>
        <v>UN</v>
      </c>
      <c r="E49" s="38">
        <f>'MEMORIA DE CÁLCULO'!F48</f>
        <v>3</v>
      </c>
      <c r="F49" s="39"/>
      <c r="G49" s="40"/>
      <c r="H49" s="40"/>
      <c r="I49" s="41">
        <f t="shared" si="2"/>
        <v>0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3"/>
      <c r="W49" s="44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</row>
    <row r="50" spans="1:48" ht="34.5" customHeight="1" x14ac:dyDescent="0.25">
      <c r="A50" s="34" t="s">
        <v>21</v>
      </c>
      <c r="B50" s="51" t="s">
        <v>63</v>
      </c>
      <c r="C50" s="36" t="str">
        <f>VLOOKUP(B50,'[1]FONTE CDHU '!A71:G4201,2,FALSE())</f>
        <v>Eletroduto corrugado em polietileno de alta densidade, DN= 30 mm, com acessórios</v>
      </c>
      <c r="D50" s="37" t="str">
        <f>VLOOKUP(B50,'FONTE CDHU '!A38:G4168,3,FALSE())</f>
        <v>M</v>
      </c>
      <c r="E50" s="38">
        <f>'MEMORIA DE CÁLCULO'!F49</f>
        <v>0.9</v>
      </c>
      <c r="F50" s="39"/>
      <c r="G50" s="40"/>
      <c r="H50" s="40"/>
      <c r="I50" s="41">
        <f t="shared" si="2"/>
        <v>0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3"/>
      <c r="W50" s="44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</row>
    <row r="51" spans="1:48" ht="51.75" customHeight="1" x14ac:dyDescent="0.25">
      <c r="A51" s="34" t="s">
        <v>21</v>
      </c>
      <c r="B51" s="51" t="s">
        <v>64</v>
      </c>
      <c r="C51" s="36" t="str">
        <f>VLOOKUP(B51,'[1]FONTE CDHU '!A71:G4201,2,FALSE())</f>
        <v>Plafon plástico e/ou PVC para acabamento de ponto de luz, com soquete E-27 para lâmpada fluorescente compacta</v>
      </c>
      <c r="D51" s="37" t="str">
        <f>VLOOKUP(B51,'FONTE CDHU '!A39:G4169,3,FALSE())</f>
        <v>UN</v>
      </c>
      <c r="E51" s="38">
        <f>'MEMORIA DE CÁLCULO'!F50</f>
        <v>15</v>
      </c>
      <c r="F51" s="39"/>
      <c r="G51" s="40"/>
      <c r="H51" s="40"/>
      <c r="I51" s="41">
        <f t="shared" si="2"/>
        <v>0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  <c r="W51" s="44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</row>
    <row r="52" spans="1:48" ht="34.5" customHeight="1" x14ac:dyDescent="0.25">
      <c r="A52" s="34" t="s">
        <v>21</v>
      </c>
      <c r="B52" s="51" t="s">
        <v>65</v>
      </c>
      <c r="C52" s="36" t="str">
        <f>VLOOKUP(B52,'[1]FONTE CDHU '!A72:G4202,2,FALSE())</f>
        <v>Lâmpada LED 13,5W, com base E-27, 1400 até 1510 lm</v>
      </c>
      <c r="D52" s="37" t="str">
        <f>VLOOKUP(B52,'FONTE CDHU '!A40:G4170,3,FALSE())</f>
        <v>UN</v>
      </c>
      <c r="E52" s="38">
        <f>'MEMORIA DE CÁLCULO'!F51</f>
        <v>15</v>
      </c>
      <c r="F52" s="39"/>
      <c r="G52" s="40"/>
      <c r="H52" s="40"/>
      <c r="I52" s="41">
        <f t="shared" si="2"/>
        <v>0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  <c r="W52" s="44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</row>
    <row r="53" spans="1:48" ht="14.1" customHeight="1" x14ac:dyDescent="0.3">
      <c r="A53" s="24" t="s">
        <v>66</v>
      </c>
      <c r="B53" s="181" t="s">
        <v>67</v>
      </c>
      <c r="C53" s="181" t="s">
        <v>67</v>
      </c>
      <c r="D53" s="181"/>
      <c r="E53" s="181"/>
      <c r="F53" s="181"/>
      <c r="G53" s="181"/>
      <c r="H53" s="181"/>
      <c r="I53" s="25">
        <f>SUM(I54:I55)</f>
        <v>0</v>
      </c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3">
        <f>I53</f>
        <v>0</v>
      </c>
      <c r="W53" s="27" t="e">
        <f>V53/I53</f>
        <v>#DIV/0!</v>
      </c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</row>
    <row r="54" spans="1:48" ht="53.25" customHeight="1" x14ac:dyDescent="0.25">
      <c r="A54" s="34" t="s">
        <v>21</v>
      </c>
      <c r="B54" s="45" t="s">
        <v>68</v>
      </c>
      <c r="C54" s="36" t="str">
        <f>VLOOKUP(B54,'[1]FONTE CDHU '!A80:G4210,2,FALSE())</f>
        <v>Remoção de entulho separado de obra com caçamba metálica - terra, alvenaria, concreto, argamassa, madeira, papel, plástico ou metal</v>
      </c>
      <c r="D54" s="37" t="str">
        <f>VLOOKUP(B54,'FONTE CDHU '!A42:G4172,3,FALSE())</f>
        <v>M3</v>
      </c>
      <c r="E54" s="38">
        <f>'MEMORIA DE CÁLCULO'!F53</f>
        <v>8.86</v>
      </c>
      <c r="F54" s="39"/>
      <c r="G54" s="40"/>
      <c r="H54" s="40"/>
      <c r="I54" s="41">
        <f>H54*E54</f>
        <v>0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  <c r="W54" s="44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</row>
    <row r="55" spans="1:48" ht="53.25" customHeight="1" x14ac:dyDescent="0.25">
      <c r="A55" s="34" t="s">
        <v>21</v>
      </c>
      <c r="B55" s="45" t="s">
        <v>69</v>
      </c>
      <c r="C55" s="36" t="str">
        <f>VLOOKUP(B55,'[1]FONTE CDHU '!A81:G4211,2,FALSE())</f>
        <v>Limpeza e lavagem de superfície revestida com material cerâmico ou pastilhas por hidrojateamento com rejuntamento</v>
      </c>
      <c r="D55" s="37" t="str">
        <f>VLOOKUP(B55,'FONTE CDHU '!A43:G4173,3,FALSE())</f>
        <v>M2</v>
      </c>
      <c r="E55" s="38">
        <f>'MEMORIA DE CÁLCULO'!F54</f>
        <v>208.21</v>
      </c>
      <c r="F55" s="39"/>
      <c r="G55" s="40"/>
      <c r="H55" s="40"/>
      <c r="I55" s="41">
        <f>H55*E55</f>
        <v>0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3"/>
      <c r="W55" s="44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</row>
    <row r="56" spans="1:48" ht="23.25" customHeight="1" x14ac:dyDescent="0.3">
      <c r="A56" s="185" t="s">
        <v>70</v>
      </c>
      <c r="B56" s="185"/>
      <c r="C56" s="185"/>
      <c r="D56" s="185"/>
      <c r="E56" s="185"/>
      <c r="F56" s="185"/>
      <c r="G56" s="185"/>
      <c r="H56" s="186">
        <f>I53+I29+I23+I10</f>
        <v>0</v>
      </c>
      <c r="I56" s="186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3">
        <f>V53+V38+V23</f>
        <v>0</v>
      </c>
      <c r="W56" s="52" t="e">
        <f>V56/H56</f>
        <v>#DIV/0!</v>
      </c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</row>
    <row r="57" spans="1:48" ht="17.25" customHeight="1" x14ac:dyDescent="0.25">
      <c r="A57" s="53"/>
      <c r="B57" s="54"/>
      <c r="D57" s="1"/>
      <c r="E57" s="1"/>
      <c r="F57" s="1"/>
      <c r="G57" s="1"/>
      <c r="H57" s="1"/>
      <c r="I57" s="55"/>
    </row>
    <row r="58" spans="1:48" ht="18" customHeight="1" x14ac:dyDescent="0.25">
      <c r="A58" s="182" t="s">
        <v>8346</v>
      </c>
      <c r="B58" s="182"/>
      <c r="C58" s="182"/>
      <c r="D58" s="182"/>
      <c r="E58" s="182"/>
      <c r="F58" s="182"/>
      <c r="G58" s="182"/>
      <c r="H58" s="182"/>
      <c r="I58" s="182"/>
    </row>
    <row r="59" spans="1:48" ht="12" customHeight="1" x14ac:dyDescent="0.25">
      <c r="A59" s="53"/>
      <c r="B59" s="54"/>
      <c r="D59" s="1"/>
      <c r="E59" s="1"/>
      <c r="F59" s="1"/>
      <c r="G59" s="1"/>
      <c r="H59" s="1"/>
      <c r="I59" s="55"/>
    </row>
    <row r="60" spans="1:48" ht="12" customHeight="1" x14ac:dyDescent="0.25">
      <c r="A60" s="53"/>
      <c r="B60" s="54"/>
      <c r="D60" s="1"/>
      <c r="E60" s="1"/>
      <c r="F60" s="1"/>
      <c r="G60" s="1"/>
      <c r="H60" s="1"/>
      <c r="I60" s="55"/>
    </row>
    <row r="61" spans="1:48" ht="12" customHeight="1" x14ac:dyDescent="0.25">
      <c r="A61" s="53"/>
      <c r="B61" s="54"/>
      <c r="D61" s="1"/>
      <c r="E61" s="1"/>
      <c r="F61" s="1"/>
      <c r="G61" s="1"/>
      <c r="H61" s="1"/>
      <c r="I61" s="55"/>
    </row>
    <row r="62" spans="1:48" ht="12" customHeight="1" x14ac:dyDescent="0.25">
      <c r="A62" s="53"/>
      <c r="B62" s="54"/>
      <c r="C62" s="183"/>
      <c r="D62" s="183"/>
      <c r="E62" s="183"/>
      <c r="F62" s="183"/>
      <c r="G62" s="183"/>
      <c r="H62" s="183"/>
      <c r="I62" s="55"/>
    </row>
    <row r="63" spans="1:48" ht="20.25" customHeight="1" x14ac:dyDescent="0.25">
      <c r="A63" s="53"/>
      <c r="B63" s="54"/>
      <c r="C63" s="183" t="s">
        <v>8347</v>
      </c>
      <c r="D63" s="183"/>
      <c r="E63" s="183"/>
      <c r="F63" s="183"/>
      <c r="G63" s="183"/>
      <c r="H63" s="183"/>
      <c r="I63" s="55"/>
    </row>
    <row r="64" spans="1:48" ht="20.25" customHeight="1" x14ac:dyDescent="0.25">
      <c r="A64" s="53"/>
      <c r="B64" s="54"/>
      <c r="C64" s="183" t="s">
        <v>8349</v>
      </c>
      <c r="D64" s="183"/>
      <c r="E64" s="183"/>
      <c r="F64" s="183"/>
      <c r="G64" s="183"/>
      <c r="H64" s="183"/>
      <c r="I64" s="55"/>
    </row>
    <row r="65" spans="1:9" ht="12" customHeight="1" x14ac:dyDescent="0.25">
      <c r="A65" s="53"/>
      <c r="B65" s="54"/>
      <c r="D65" s="1"/>
      <c r="E65" s="1"/>
      <c r="F65" s="183"/>
      <c r="G65" s="183"/>
      <c r="H65" s="183"/>
      <c r="I65" s="55"/>
    </row>
    <row r="66" spans="1:9" ht="18.75" customHeight="1" x14ac:dyDescent="0.25">
      <c r="A66" s="56"/>
      <c r="B66" s="57"/>
      <c r="C66" s="58"/>
      <c r="D66" s="58"/>
      <c r="E66" s="58"/>
      <c r="F66" s="58"/>
      <c r="G66" s="58"/>
      <c r="H66" s="58"/>
      <c r="I66" s="59"/>
    </row>
  </sheetData>
  <mergeCells count="20">
    <mergeCell ref="A58:I58"/>
    <mergeCell ref="F65:H65"/>
    <mergeCell ref="B30:H30"/>
    <mergeCell ref="B38:H38"/>
    <mergeCell ref="B53:H53"/>
    <mergeCell ref="A56:G56"/>
    <mergeCell ref="H56:I56"/>
    <mergeCell ref="C62:H62"/>
    <mergeCell ref="C63:H63"/>
    <mergeCell ref="C64:H64"/>
    <mergeCell ref="B6:I6"/>
    <mergeCell ref="A7:I7"/>
    <mergeCell ref="B10:H10"/>
    <mergeCell ref="B23:H23"/>
    <mergeCell ref="B29:H29"/>
    <mergeCell ref="A1:I1"/>
    <mergeCell ref="B2:I2"/>
    <mergeCell ref="B3:I3"/>
    <mergeCell ref="B4:I4"/>
    <mergeCell ref="D5:E5"/>
  </mergeCells>
  <conditionalFormatting sqref="B15">
    <cfRule type="duplicateValues" dxfId="30" priority="20"/>
    <cfRule type="expression" dxfId="29" priority="21">
      <formula>H15&lt;6</formula>
    </cfRule>
  </conditionalFormatting>
  <conditionalFormatting sqref="B17">
    <cfRule type="duplicateValues" dxfId="28" priority="6"/>
    <cfRule type="expression" dxfId="27" priority="7">
      <formula>H17&lt;6</formula>
    </cfRule>
  </conditionalFormatting>
  <conditionalFormatting sqref="B18">
    <cfRule type="duplicateValues" dxfId="26" priority="18"/>
    <cfRule type="expression" dxfId="25" priority="19">
      <formula>H18&lt;6</formula>
    </cfRule>
  </conditionalFormatting>
  <conditionalFormatting sqref="B28">
    <cfRule type="duplicateValues" dxfId="24" priority="22"/>
    <cfRule type="expression" dxfId="23" priority="23">
      <formula>H28&lt;6</formula>
    </cfRule>
  </conditionalFormatting>
  <conditionalFormatting sqref="B31">
    <cfRule type="duplicateValues" dxfId="22" priority="16"/>
    <cfRule type="expression" dxfId="21" priority="17">
      <formula>H31&lt;6</formula>
    </cfRule>
  </conditionalFormatting>
  <conditionalFormatting sqref="B32">
    <cfRule type="duplicateValues" dxfId="20" priority="14"/>
    <cfRule type="expression" dxfId="19" priority="15">
      <formula>H32&lt;6</formula>
    </cfRule>
  </conditionalFormatting>
  <conditionalFormatting sqref="B33">
    <cfRule type="duplicateValues" dxfId="18" priority="12"/>
    <cfRule type="expression" dxfId="17" priority="13">
      <formula>H33&lt;6</formula>
    </cfRule>
  </conditionalFormatting>
  <conditionalFormatting sqref="B34">
    <cfRule type="duplicateValues" dxfId="16" priority="10"/>
    <cfRule type="expression" dxfId="15" priority="11">
      <formula>H34&lt;6</formula>
    </cfRule>
  </conditionalFormatting>
  <conditionalFormatting sqref="B35">
    <cfRule type="duplicateValues" dxfId="14" priority="8"/>
    <cfRule type="expression" dxfId="13" priority="9">
      <formula>H35&lt;6</formula>
    </cfRule>
  </conditionalFormatting>
  <conditionalFormatting sqref="B36:B37">
    <cfRule type="duplicateValues" dxfId="12" priority="24"/>
    <cfRule type="expression" dxfId="11" priority="25">
      <formula>H36&lt;6</formula>
    </cfRule>
  </conditionalFormatting>
  <conditionalFormatting sqref="B54">
    <cfRule type="duplicateValues" dxfId="10" priority="4"/>
    <cfRule type="expression" dxfId="9" priority="5">
      <formula>H54&lt;6</formula>
    </cfRule>
  </conditionalFormatting>
  <conditionalFormatting sqref="B55">
    <cfRule type="duplicateValues" dxfId="8" priority="2"/>
    <cfRule type="expression" dxfId="7" priority="3">
      <formula>H55&lt;6</formula>
    </cfRule>
  </conditionalFormatting>
  <printOptions horizontalCentered="1" verticalCentered="1"/>
  <pageMargins left="0.7" right="0.48958333333333331" top="1.3708333333333333" bottom="0.75" header="0.3" footer="0.3"/>
  <pageSetup paperSize="9" scale="70" orientation="portrait" horizontalDpi="300" verticalDpi="300" r:id="rId1"/>
  <headerFooter>
    <oddHeader>&amp;CIDENTIFICAÇÃO DA EMPRESA PROPONENTE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3"/>
  <sheetViews>
    <sheetView view="pageLayout" zoomScale="110" zoomScaleNormal="80" zoomScaleSheetLayoutView="110" zoomScalePageLayoutView="110" workbookViewId="0">
      <selection activeCell="D7" sqref="B6:F7"/>
    </sheetView>
  </sheetViews>
  <sheetFormatPr defaultColWidth="9.140625" defaultRowHeight="15.75" customHeight="1" x14ac:dyDescent="0.25"/>
  <cols>
    <col min="1" max="1" width="10.5703125" style="60" customWidth="1"/>
    <col min="2" max="2" width="9.140625" style="61"/>
    <col min="3" max="3" width="58.28515625" style="60" customWidth="1"/>
    <col min="4" max="4" width="9.85546875" style="60" customWidth="1"/>
    <col min="5" max="5" width="52" style="60" customWidth="1"/>
    <col min="6" max="6" width="10.42578125" style="61" customWidth="1"/>
    <col min="7" max="7" width="17.5703125" style="60" customWidth="1"/>
    <col min="8" max="8" width="8.5703125" style="60" customWidth="1"/>
    <col min="9" max="9" width="15.5703125" style="60" customWidth="1"/>
    <col min="10" max="10" width="12.7109375" style="60" hidden="1" customWidth="1"/>
    <col min="11" max="11" width="15.7109375" style="60" hidden="1" customWidth="1"/>
    <col min="12" max="12" width="17.140625" style="60" hidden="1" customWidth="1"/>
    <col min="13" max="13" width="12.7109375" style="60" hidden="1" customWidth="1"/>
    <col min="14" max="14" width="15.7109375" style="60" hidden="1" customWidth="1"/>
    <col min="15" max="15" width="17.140625" style="60" hidden="1" customWidth="1"/>
    <col min="16" max="16" width="12.7109375" style="60" hidden="1" customWidth="1"/>
    <col min="17" max="17" width="15.7109375" style="60" hidden="1" customWidth="1"/>
    <col min="18" max="18" width="17.140625" style="60" hidden="1" customWidth="1"/>
    <col min="19" max="19" width="12.7109375" style="60" hidden="1" customWidth="1"/>
    <col min="20" max="20" width="15.7109375" style="60" hidden="1" customWidth="1"/>
    <col min="21" max="21" width="17.140625" style="60" hidden="1" customWidth="1"/>
    <col min="22" max="22" width="12.7109375" style="60" hidden="1" customWidth="1"/>
    <col min="23" max="23" width="15.7109375" style="60" hidden="1" customWidth="1"/>
    <col min="24" max="24" width="17.140625" style="60" hidden="1" customWidth="1"/>
    <col min="25" max="16384" width="9.140625" style="60"/>
  </cols>
  <sheetData>
    <row r="1" spans="1:24" ht="23.25" x14ac:dyDescent="0.35">
      <c r="A1" s="188" t="s">
        <v>71</v>
      </c>
      <c r="B1" s="188"/>
      <c r="C1" s="188"/>
      <c r="D1" s="188"/>
      <c r="E1" s="188"/>
      <c r="F1" s="188"/>
      <c r="G1" s="62"/>
      <c r="H1" s="62"/>
      <c r="I1" s="62"/>
      <c r="J1" s="63"/>
      <c r="K1" s="63"/>
      <c r="L1" s="64"/>
      <c r="M1" s="65"/>
      <c r="N1" s="63"/>
      <c r="O1" s="64"/>
      <c r="P1" s="65"/>
      <c r="Q1" s="63"/>
      <c r="R1" s="64"/>
      <c r="S1" s="65"/>
      <c r="T1" s="63"/>
      <c r="U1" s="64"/>
      <c r="V1" s="65"/>
      <c r="W1" s="63"/>
      <c r="X1" s="64"/>
    </row>
    <row r="2" spans="1:24" x14ac:dyDescent="0.25">
      <c r="A2" s="66"/>
      <c r="B2" s="67"/>
      <c r="C2" s="68"/>
      <c r="D2" s="68"/>
      <c r="E2" s="68"/>
      <c r="F2" s="69"/>
      <c r="G2" s="70"/>
      <c r="H2" s="70"/>
      <c r="I2" s="70"/>
    </row>
    <row r="3" spans="1:24" x14ac:dyDescent="0.25">
      <c r="A3" s="71" t="s">
        <v>1</v>
      </c>
      <c r="B3" s="189" t="str">
        <f>PLANILHA!B2</f>
        <v>ADEQUAÇÃO ELÉTRICA e RETIRADA DE TELHADO - PARCIAL</v>
      </c>
      <c r="C3" s="189"/>
      <c r="D3" s="189"/>
      <c r="E3" s="189"/>
      <c r="F3" s="189"/>
      <c r="G3" s="62"/>
      <c r="H3" s="62"/>
      <c r="I3" s="62"/>
      <c r="J3" s="72"/>
      <c r="K3" s="72"/>
      <c r="L3" s="73"/>
      <c r="M3" s="74"/>
      <c r="N3" s="72"/>
      <c r="O3" s="73"/>
      <c r="P3" s="74"/>
      <c r="Q3" s="72"/>
      <c r="R3" s="73"/>
      <c r="S3" s="74"/>
      <c r="T3" s="72"/>
      <c r="U3" s="73"/>
      <c r="V3" s="74"/>
      <c r="W3" s="72"/>
      <c r="X3" s="73"/>
    </row>
    <row r="4" spans="1:24" x14ac:dyDescent="0.25">
      <c r="A4" s="71" t="s">
        <v>3</v>
      </c>
      <c r="B4" s="190" t="str">
        <f>PLANILHA!B3</f>
        <v xml:space="preserve"> CÂMARA MUNICIPAL DE INDIAPORÃ</v>
      </c>
      <c r="C4" s="190"/>
      <c r="D4" s="190"/>
      <c r="E4" s="190"/>
      <c r="F4" s="190"/>
      <c r="J4" s="75"/>
      <c r="K4" s="75"/>
      <c r="L4" s="76"/>
      <c r="M4" s="77"/>
      <c r="N4" s="75"/>
      <c r="O4" s="76"/>
      <c r="P4" s="77"/>
      <c r="Q4" s="75"/>
      <c r="R4" s="78"/>
      <c r="S4" s="77"/>
      <c r="T4" s="75"/>
      <c r="U4" s="78"/>
      <c r="V4" s="77"/>
      <c r="W4" s="75"/>
      <c r="X4" s="76"/>
    </row>
    <row r="5" spans="1:24" x14ac:dyDescent="0.25">
      <c r="A5" s="71" t="s">
        <v>5</v>
      </c>
      <c r="B5" s="190" t="str">
        <f>PLANILHA!B4</f>
        <v xml:space="preserve"> RUA JOSÉ SCAPIM, QIADRA 12, Nº 21  - 15690-152 - INDIAPORÃ/SP</v>
      </c>
      <c r="C5" s="190"/>
      <c r="D5" s="190"/>
      <c r="E5" s="190"/>
      <c r="F5" s="190"/>
      <c r="G5" s="79"/>
      <c r="H5" s="79"/>
      <c r="I5" s="79"/>
      <c r="J5" s="80"/>
      <c r="K5" s="80"/>
      <c r="L5" s="81"/>
      <c r="M5" s="80"/>
      <c r="N5" s="80"/>
      <c r="O5" s="81"/>
      <c r="P5" s="80"/>
      <c r="Q5" s="80"/>
      <c r="R5" s="82"/>
      <c r="S5" s="80"/>
      <c r="T5" s="80"/>
      <c r="U5" s="82"/>
      <c r="V5" s="80"/>
      <c r="W5" s="80"/>
      <c r="X5" s="81"/>
    </row>
    <row r="6" spans="1:24" x14ac:dyDescent="0.25">
      <c r="A6" s="71" t="s">
        <v>6</v>
      </c>
      <c r="B6" s="190" t="str">
        <f>PLANILHA!B5</f>
        <v>CDHU - TABELA DE SERVIÇOS COM DESONERAÇÃO</v>
      </c>
      <c r="C6" s="190"/>
      <c r="D6" s="190"/>
      <c r="E6" s="190"/>
      <c r="F6" s="190"/>
      <c r="G6" s="83"/>
      <c r="H6" s="83"/>
      <c r="I6" s="83"/>
    </row>
    <row r="7" spans="1:24" x14ac:dyDescent="0.25">
      <c r="A7" s="66"/>
      <c r="B7" s="67"/>
      <c r="C7" s="68"/>
      <c r="D7" s="68"/>
      <c r="E7" s="68"/>
      <c r="F7" s="69"/>
      <c r="G7" s="70"/>
      <c r="H7" s="70"/>
      <c r="I7" s="70"/>
    </row>
    <row r="8" spans="1:24" ht="33.950000000000003" customHeight="1" x14ac:dyDescent="0.25">
      <c r="A8" s="84" t="s">
        <v>9</v>
      </c>
      <c r="B8" s="85" t="s">
        <v>10</v>
      </c>
      <c r="C8" s="85" t="s">
        <v>72</v>
      </c>
      <c r="D8" s="85" t="s">
        <v>12</v>
      </c>
      <c r="E8" s="85" t="s">
        <v>73</v>
      </c>
      <c r="F8" s="86" t="str">
        <f>PLANILHA!E8</f>
        <v>QUANT.</v>
      </c>
      <c r="G8" s="70"/>
      <c r="H8" s="70"/>
      <c r="I8" s="70"/>
    </row>
    <row r="9" spans="1:24" x14ac:dyDescent="0.25">
      <c r="A9" s="87" t="str">
        <f>PLANILHA!A10</f>
        <v>1.0</v>
      </c>
      <c r="B9" s="192" t="str">
        <f>PLANILHA!B10</f>
        <v>SERVIÇOS PRELIMINARES</v>
      </c>
      <c r="C9" s="192" t="str">
        <f>PLANILHA!C22</f>
        <v>Retirada de forro qualquer em placas ou tiras fixadas</v>
      </c>
      <c r="D9" s="192" t="str">
        <f>PLANILHA!D22</f>
        <v>M2</v>
      </c>
      <c r="E9" s="192" t="s">
        <v>74</v>
      </c>
      <c r="F9" s="192">
        <v>6</v>
      </c>
      <c r="G9" s="88"/>
      <c r="H9" s="88"/>
      <c r="I9" s="88"/>
    </row>
    <row r="10" spans="1:24" x14ac:dyDescent="0.25">
      <c r="A10" s="89" t="str">
        <f>PLANILHA!A11</f>
        <v>1.1</v>
      </c>
      <c r="B10" s="191" t="str">
        <f>PLANILHA!D11</f>
        <v>COBERTURA</v>
      </c>
      <c r="C10" s="191">
        <f>PLANILHA!C11</f>
        <v>0</v>
      </c>
      <c r="D10" s="191" t="str">
        <f>PLANILHA!D11</f>
        <v>COBERTURA</v>
      </c>
      <c r="E10" s="191"/>
      <c r="F10" s="191"/>
      <c r="G10" s="88"/>
      <c r="H10" s="88"/>
      <c r="I10" s="88"/>
    </row>
    <row r="11" spans="1:24" customFormat="1" ht="31.5" x14ac:dyDescent="0.25">
      <c r="A11" s="90" t="str">
        <f>PLANILHA!A12</f>
        <v>CDHU</v>
      </c>
      <c r="B11" s="91" t="str">
        <f>PLANILHA!B12</f>
        <v>04.03.040</v>
      </c>
      <c r="C11" s="92" t="str">
        <f>PLANILHA!C12</f>
        <v>Retirada de telhamento perfil e material qualquer, exceto barro</v>
      </c>
      <c r="D11" s="91" t="str">
        <f>PLANILHA!D12</f>
        <v>M2</v>
      </c>
      <c r="E11" s="93" t="s">
        <v>75</v>
      </c>
      <c r="F11" s="94">
        <f>51.43+48.57+77.1</f>
        <v>177.1</v>
      </c>
      <c r="G11" s="88"/>
      <c r="H11" s="88"/>
      <c r="I11" s="88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spans="1:24" customFormat="1" ht="47.25" x14ac:dyDescent="0.25">
      <c r="A12" s="90" t="str">
        <f>PLANILHA!A13</f>
        <v>CDHU</v>
      </c>
      <c r="B12" s="91" t="str">
        <f>PLANILHA!B13</f>
        <v>04.30.020</v>
      </c>
      <c r="C12" s="92" t="str">
        <f>PLANILHA!C13</f>
        <v>Remoção de calha ou rufo</v>
      </c>
      <c r="D12" s="91" t="str">
        <f>PLANILHA!D13</f>
        <v>M</v>
      </c>
      <c r="E12" s="93" t="s">
        <v>76</v>
      </c>
      <c r="F12" s="94">
        <f>17.87+17.87+10+10</f>
        <v>55.74</v>
      </c>
      <c r="G12" s="88"/>
      <c r="H12" s="88"/>
      <c r="I12" s="88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spans="1:24" customFormat="1" x14ac:dyDescent="0.25">
      <c r="A13" s="90" t="str">
        <f>PLANILHA!A14</f>
        <v>CDHU</v>
      </c>
      <c r="B13" s="91" t="str">
        <f>PLANILHA!B14</f>
        <v>04.30.040</v>
      </c>
      <c r="C13" s="92" t="str">
        <f>PLANILHA!C14</f>
        <v>Remoção de condutor aparente</v>
      </c>
      <c r="D13" s="91" t="str">
        <f>PLANILHA!D14</f>
        <v>M</v>
      </c>
      <c r="E13" s="93" t="s">
        <v>77</v>
      </c>
      <c r="F13" s="94">
        <v>6</v>
      </c>
      <c r="G13" s="88"/>
      <c r="H13" s="88"/>
      <c r="I13" s="88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spans="1:24" customFormat="1" ht="31.5" x14ac:dyDescent="0.25">
      <c r="A14" s="90" t="str">
        <f>PLANILHA!A15</f>
        <v>COTAÇÃO</v>
      </c>
      <c r="B14" s="91" t="str">
        <f>PLANILHA!B15</f>
        <v>Cotação</v>
      </c>
      <c r="C14" s="92" t="str">
        <f>PLANILHA!C15</f>
        <v>Retirada e Instalação de Sistema Fotovoltaicos contendo: 14 Módulos Fotovoltaico</v>
      </c>
      <c r="D14" s="91" t="str">
        <f>PLANILHA!D15</f>
        <v>uni</v>
      </c>
      <c r="E14" s="93" t="s">
        <v>78</v>
      </c>
      <c r="F14" s="94">
        <v>1</v>
      </c>
      <c r="G14" s="88"/>
      <c r="H14" s="88"/>
      <c r="I14" s="88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spans="1:24" x14ac:dyDescent="0.25">
      <c r="A15" s="89" t="str">
        <f>PLANILHA!A16</f>
        <v>1.2</v>
      </c>
      <c r="B15" s="191" t="str">
        <f>PLANILHA!D16</f>
        <v>ELÉTRICA</v>
      </c>
      <c r="C15" s="191">
        <f>PLANILHA!C16</f>
        <v>0</v>
      </c>
      <c r="D15" s="191" t="str">
        <f>PLANILHA!D16</f>
        <v>ELÉTRICA</v>
      </c>
      <c r="E15" s="191"/>
      <c r="F15" s="191"/>
      <c r="G15" s="88"/>
      <c r="H15" s="88"/>
      <c r="I15" s="88"/>
    </row>
    <row r="16" spans="1:24" customFormat="1" ht="31.5" x14ac:dyDescent="0.25">
      <c r="A16" s="90" t="str">
        <f>PLANILHA!A17</f>
        <v>CDHU</v>
      </c>
      <c r="B16" s="91" t="str">
        <f>PLANILHA!B17</f>
        <v>11.20.050</v>
      </c>
      <c r="C16" s="92" t="str">
        <f>PLANILHA!C17</f>
        <v>Corte de junta de dilatação, com serra de disco diamantado para pisos</v>
      </c>
      <c r="D16" s="91" t="str">
        <f>PLANILHA!D17</f>
        <v>M</v>
      </c>
      <c r="E16" s="93" t="s">
        <v>79</v>
      </c>
      <c r="F16" s="94">
        <v>3.8</v>
      </c>
      <c r="G16" s="88"/>
      <c r="H16" s="88"/>
      <c r="I16" s="88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spans="1:24" customFormat="1" ht="31.5" x14ac:dyDescent="0.25">
      <c r="A17" s="90" t="str">
        <f>PLANILHA!A18</f>
        <v>CDHU</v>
      </c>
      <c r="B17" s="91" t="str">
        <f>PLANILHA!B18</f>
        <v>03.03.040</v>
      </c>
      <c r="C17" s="92" t="str">
        <f>PLANILHA!C18</f>
        <v>Demolição manual de revestimento em massa de parede ou teto</v>
      </c>
      <c r="D17" s="91" t="str">
        <f>PLANILHA!D18</f>
        <v>M2</v>
      </c>
      <c r="E17" s="93" t="s">
        <v>80</v>
      </c>
      <c r="F17" s="94">
        <v>0.19</v>
      </c>
      <c r="G17" s="88"/>
      <c r="H17" s="88"/>
      <c r="I17" s="88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spans="1:24" customFormat="1" ht="31.5" x14ac:dyDescent="0.25">
      <c r="A18" s="90" t="str">
        <f>PLANILHA!A19</f>
        <v>CDHU</v>
      </c>
      <c r="B18" s="91" t="str">
        <f>PLANILHA!B19</f>
        <v>04.18.380</v>
      </c>
      <c r="C18" s="92" t="str">
        <f>PLANILHA!C19</f>
        <v>Remoção de condutor embutido diâmetro externo acima de 6,5 mm</v>
      </c>
      <c r="D18" s="91" t="str">
        <f>PLANILHA!D19</f>
        <v>M</v>
      </c>
      <c r="E18" s="93" t="s">
        <v>81</v>
      </c>
      <c r="F18" s="94">
        <v>1</v>
      </c>
      <c r="G18" s="88"/>
      <c r="H18" s="88"/>
      <c r="I18" s="88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spans="1:24" customFormat="1" ht="47.25" x14ac:dyDescent="0.25">
      <c r="A19" s="90" t="str">
        <f>PLANILHA!A20</f>
        <v>CDHU</v>
      </c>
      <c r="B19" s="91" t="str">
        <f>PLANILHA!B20</f>
        <v>11.18.060</v>
      </c>
      <c r="C19" s="92" t="str">
        <f>PLANILHA!C20</f>
        <v>Lona plástica preta - uso geral</v>
      </c>
      <c r="D19" s="91" t="str">
        <f>PLANILHA!D20</f>
        <v>M2</v>
      </c>
      <c r="E19" s="92" t="s">
        <v>82</v>
      </c>
      <c r="F19" s="94">
        <v>187.84</v>
      </c>
      <c r="G19" s="88"/>
      <c r="H19" s="88"/>
      <c r="I19" s="8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1:24" customFormat="1" ht="31.5" x14ac:dyDescent="0.25">
      <c r="A20" s="90" t="str">
        <f>PLANILHA!A21</f>
        <v>CDHU</v>
      </c>
      <c r="B20" s="91" t="str">
        <f>PLANILHA!B21</f>
        <v>04.17.020</v>
      </c>
      <c r="C20" s="92" t="str">
        <f>PLANILHA!C21</f>
        <v>Remoção de aparelho de iluminação ou projetor fixo em teto, piso ou parede</v>
      </c>
      <c r="D20" s="91" t="str">
        <f>PLANILHA!D21</f>
        <v>UN</v>
      </c>
      <c r="E20" s="173" t="s">
        <v>8340</v>
      </c>
      <c r="F20" s="94">
        <v>6</v>
      </c>
      <c r="G20" s="88"/>
      <c r="H20" s="88"/>
      <c r="I20" s="88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 customFormat="1" x14ac:dyDescent="0.25">
      <c r="A21" s="90" t="str">
        <f>PLANILHA!A22</f>
        <v>CDHU</v>
      </c>
      <c r="B21" s="91" t="str">
        <f>PLANILHA!B22</f>
        <v>04.07.020</v>
      </c>
      <c r="C21" s="92" t="str">
        <f>PLANILHA!C22</f>
        <v>Retirada de forro qualquer em placas ou tiras fixadas</v>
      </c>
      <c r="D21" s="91" t="str">
        <f>PLANILHA!D22</f>
        <v>M2</v>
      </c>
      <c r="E21" s="93" t="s">
        <v>83</v>
      </c>
      <c r="F21" s="94">
        <v>1.42</v>
      </c>
      <c r="G21" s="88"/>
      <c r="H21" s="88"/>
      <c r="I21" s="88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</row>
    <row r="22" spans="1:24" customFormat="1" x14ac:dyDescent="0.25">
      <c r="A22" s="87" t="str">
        <f>PLANILHA!A23</f>
        <v>2.0</v>
      </c>
      <c r="B22" s="192" t="str">
        <f>PLANILHA!B23</f>
        <v>COBERTURA</v>
      </c>
      <c r="C22" s="192">
        <f>PLANILHA!C23</f>
        <v>0</v>
      </c>
      <c r="D22" s="192">
        <f>PLANILHA!D23</f>
        <v>0</v>
      </c>
      <c r="E22" s="192" t="s">
        <v>74</v>
      </c>
      <c r="F22" s="192">
        <v>6</v>
      </c>
      <c r="G22" s="88"/>
      <c r="H22" s="88"/>
      <c r="I22" s="88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spans="1:24" customFormat="1" ht="31.5" x14ac:dyDescent="0.25">
      <c r="A23" s="90" t="str">
        <f>PLANILHA!A24</f>
        <v>CDHU</v>
      </c>
      <c r="B23" s="91" t="str">
        <f>PLANILHA!B24</f>
        <v>16.13.130</v>
      </c>
      <c r="C23" s="92" t="str">
        <f>PLANILHA!C24</f>
        <v>Telhamento em chapa de aço com pintura poliéster, tipo sanduíche, espessura de 0,50 mm, com poliestireno expandido</v>
      </c>
      <c r="D23" s="91" t="str">
        <f>PLANILHA!D24</f>
        <v>M2</v>
      </c>
      <c r="E23" s="93" t="s">
        <v>75</v>
      </c>
      <c r="F23" s="94">
        <v>177.1</v>
      </c>
      <c r="G23" s="88"/>
      <c r="H23" s="88"/>
      <c r="I23" s="88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spans="1:24" customFormat="1" ht="31.5" x14ac:dyDescent="0.25">
      <c r="A24" s="90" t="str">
        <f>PLANILHA!A25</f>
        <v>CDHU</v>
      </c>
      <c r="B24" s="91" t="str">
        <f>PLANILHA!B25</f>
        <v>16.33.082</v>
      </c>
      <c r="C24" s="92" t="str">
        <f>PLANILHA!C25</f>
        <v>Calha, rufo, afins em chapa galvanizada nº 26 - corte 0,33 m</v>
      </c>
      <c r="D24" s="91" t="str">
        <f>PLANILHA!D25</f>
        <v>M</v>
      </c>
      <c r="E24" s="93" t="s">
        <v>84</v>
      </c>
      <c r="F24" s="94">
        <v>45.74</v>
      </c>
      <c r="G24" s="88"/>
      <c r="H24" s="88"/>
      <c r="I24" s="88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spans="1:24" customFormat="1" x14ac:dyDescent="0.25">
      <c r="A25" s="90" t="str">
        <f>PLANILHA!A26</f>
        <v>CDHU</v>
      </c>
      <c r="B25" s="91" t="str">
        <f>PLANILHA!B26</f>
        <v>16.33.102</v>
      </c>
      <c r="C25" s="92" t="str">
        <f>PLANILHA!C26</f>
        <v>Calha, rufo, afins em chapa galvanizada nº 26 - corte 0,50 m</v>
      </c>
      <c r="D25" s="91" t="str">
        <f>PLANILHA!D26</f>
        <v>M</v>
      </c>
      <c r="E25" s="93" t="s">
        <v>85</v>
      </c>
      <c r="F25" s="94">
        <f>6.74+3.38</f>
        <v>10.120000000000001</v>
      </c>
      <c r="G25" s="88"/>
      <c r="H25" s="88"/>
      <c r="I25" s="88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spans="1:24" customFormat="1" x14ac:dyDescent="0.25">
      <c r="A26" s="90" t="str">
        <f>PLANILHA!A27</f>
        <v>CDHU</v>
      </c>
      <c r="B26" s="91" t="str">
        <f>PLANILHA!B27</f>
        <v>16.33.062</v>
      </c>
      <c r="C26" s="92" t="str">
        <f>PLANILHA!C27</f>
        <v>Calha, rufo, afins em chapa galvanizada nº 24 - corte 1,00 m</v>
      </c>
      <c r="D26" s="91" t="str">
        <f>PLANILHA!D27</f>
        <v>M</v>
      </c>
      <c r="E26" s="93" t="s">
        <v>86</v>
      </c>
      <c r="F26" s="94">
        <v>10</v>
      </c>
      <c r="G26" s="88"/>
      <c r="H26" s="88"/>
      <c r="I26" s="88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spans="1:24" customFormat="1" ht="31.5" x14ac:dyDescent="0.25">
      <c r="A27" s="90" t="str">
        <f>PLANILHA!A28</f>
        <v>CDHU</v>
      </c>
      <c r="B27" s="91" t="str">
        <f>PLANILHA!B28</f>
        <v>46.05.020</v>
      </c>
      <c r="C27" s="92" t="str">
        <f>PLANILHA!C28</f>
        <v>Tubo PVC rígido, tipo Coletor Esgoto, junta elástica, DN= 100 mm, inclusive conexões</v>
      </c>
      <c r="D27" s="91" t="str">
        <f>PLANILHA!D28</f>
        <v>M</v>
      </c>
      <c r="E27" s="93" t="s">
        <v>77</v>
      </c>
      <c r="F27" s="94">
        <v>6</v>
      </c>
      <c r="G27" s="88"/>
      <c r="H27" s="88"/>
      <c r="I27" s="88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spans="1:24" customFormat="1" x14ac:dyDescent="0.25">
      <c r="A28" s="87" t="str">
        <f>PLANILHA!A29</f>
        <v>3.0</v>
      </c>
      <c r="B28" s="192" t="str">
        <f>PLANILHA!B29</f>
        <v>ELÉTRICA</v>
      </c>
      <c r="C28" s="192">
        <f>PLANILHA!C29</f>
        <v>0</v>
      </c>
      <c r="D28" s="192">
        <f>PLANILHA!D29</f>
        <v>0</v>
      </c>
      <c r="E28" s="192" t="s">
        <v>87</v>
      </c>
      <c r="F28" s="192">
        <v>48.7</v>
      </c>
      <c r="G28" s="88"/>
      <c r="H28" s="88"/>
      <c r="I28" s="88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spans="1:24" x14ac:dyDescent="0.25">
      <c r="A29" s="89" t="str">
        <f>PLANILHA!A30</f>
        <v>3.1</v>
      </c>
      <c r="B29" s="191" t="str">
        <f>PLANILHA!B30</f>
        <v>REPAROS EM ALVENÁRIA</v>
      </c>
      <c r="C29" s="191">
        <f>PLANILHA!C30</f>
        <v>0</v>
      </c>
      <c r="D29" s="191">
        <f>PLANILHA!D30</f>
        <v>0</v>
      </c>
      <c r="E29" s="191" t="s">
        <v>88</v>
      </c>
      <c r="F29" s="191">
        <v>72.290000000000006</v>
      </c>
      <c r="G29" s="88"/>
      <c r="H29" s="88"/>
      <c r="I29" s="88"/>
    </row>
    <row r="30" spans="1:24" x14ac:dyDescent="0.25">
      <c r="A30" s="90" t="str">
        <f>PLANILHA!A31</f>
        <v>CDHU</v>
      </c>
      <c r="B30" s="91" t="str">
        <f>PLANILHA!B31</f>
        <v>17.02.020</v>
      </c>
      <c r="C30" s="92" t="str">
        <f>PLANILHA!C31</f>
        <v>Chapisco</v>
      </c>
      <c r="D30" s="91" t="str">
        <f>PLANILHA!D31</f>
        <v>M2</v>
      </c>
      <c r="E30" s="93" t="s">
        <v>89</v>
      </c>
      <c r="F30" s="94">
        <v>0.19</v>
      </c>
      <c r="G30" s="88"/>
      <c r="H30" s="88"/>
      <c r="I30" s="88"/>
    </row>
    <row r="31" spans="1:24" x14ac:dyDescent="0.25">
      <c r="A31" s="90" t="str">
        <f>PLANILHA!A32</f>
        <v>CDHU</v>
      </c>
      <c r="B31" s="91" t="str">
        <f>PLANILHA!B32</f>
        <v>17.02.120</v>
      </c>
      <c r="C31" s="92" t="str">
        <f>PLANILHA!C32</f>
        <v>Emboço comum</v>
      </c>
      <c r="D31" s="91" t="str">
        <f>PLANILHA!D32</f>
        <v>M2</v>
      </c>
      <c r="E31" s="93" t="s">
        <v>89</v>
      </c>
      <c r="F31" s="94">
        <v>0.19</v>
      </c>
      <c r="G31" s="88"/>
      <c r="H31" s="88"/>
      <c r="I31" s="88"/>
    </row>
    <row r="32" spans="1:24" x14ac:dyDescent="0.25">
      <c r="A32" s="90" t="str">
        <f>PLANILHA!A33</f>
        <v>CDHU</v>
      </c>
      <c r="B32" s="91" t="str">
        <f>PLANILHA!B33</f>
        <v>17.02.220</v>
      </c>
      <c r="C32" s="92" t="str">
        <f>PLANILHA!C33</f>
        <v>Reboco</v>
      </c>
      <c r="D32" s="91" t="str">
        <f>PLANILHA!D33</f>
        <v>M2</v>
      </c>
      <c r="E32" s="93" t="s">
        <v>89</v>
      </c>
      <c r="F32" s="94">
        <v>0.19</v>
      </c>
      <c r="G32" s="88"/>
      <c r="H32" s="88"/>
      <c r="I32" s="88"/>
    </row>
    <row r="33" spans="1:9" ht="31.5" x14ac:dyDescent="0.25">
      <c r="A33" s="90" t="str">
        <f>PLANILHA!A34</f>
        <v>CDHU</v>
      </c>
      <c r="B33" s="91" t="str">
        <f>PLANILHA!B34</f>
        <v>33.02.060</v>
      </c>
      <c r="C33" s="92" t="str">
        <f>PLANILHA!C34</f>
        <v>Massa corrida a base de PVA</v>
      </c>
      <c r="D33" s="91" t="str">
        <f>PLANILHA!D34</f>
        <v>M2</v>
      </c>
      <c r="E33" s="93" t="s">
        <v>90</v>
      </c>
      <c r="F33" s="94">
        <v>0.24</v>
      </c>
      <c r="G33" s="88"/>
      <c r="H33" s="88"/>
      <c r="I33" s="88"/>
    </row>
    <row r="34" spans="1:9" ht="31.5" x14ac:dyDescent="0.25">
      <c r="A34" s="90" t="str">
        <f>PLANILHA!A35</f>
        <v>CDHU</v>
      </c>
      <c r="B34" s="91" t="str">
        <f>PLANILHA!B35</f>
        <v>33.10.010</v>
      </c>
      <c r="C34" s="92" t="str">
        <f>PLANILHA!C35</f>
        <v>Tinta látex antimofo em massa, inclusive preparo</v>
      </c>
      <c r="D34" s="91" t="str">
        <f>PLANILHA!D35</f>
        <v>M2</v>
      </c>
      <c r="E34" s="93" t="s">
        <v>91</v>
      </c>
      <c r="F34" s="94">
        <v>13.92</v>
      </c>
      <c r="G34" s="88"/>
      <c r="H34" s="88"/>
      <c r="I34" s="88"/>
    </row>
    <row r="35" spans="1:9" ht="31.5" x14ac:dyDescent="0.25">
      <c r="A35" s="90" t="str">
        <f>PLANILHA!A36</f>
        <v>CDHU</v>
      </c>
      <c r="B35" s="92" t="str">
        <f>PLANILHA!B36</f>
        <v>33.01.280</v>
      </c>
      <c r="C35" s="92" t="str">
        <f>PLANILHA!C36</f>
        <v>Reparo de trincas rasas até 5 mm de largura, na massa</v>
      </c>
      <c r="D35" s="91" t="str">
        <f>PLANILHA!D36</f>
        <v>M</v>
      </c>
      <c r="E35" s="93" t="s">
        <v>92</v>
      </c>
      <c r="F35" s="94">
        <v>3</v>
      </c>
      <c r="G35" s="88"/>
      <c r="H35" s="88"/>
      <c r="I35" s="88"/>
    </row>
    <row r="36" spans="1:9" x14ac:dyDescent="0.25">
      <c r="A36" s="90" t="str">
        <f>PLANILHA!A37</f>
        <v>CDHU</v>
      </c>
      <c r="B36" s="91" t="str">
        <f>PLANILHA!B37</f>
        <v>22.20.020</v>
      </c>
      <c r="C36" s="92" t="str">
        <f>PLANILHA!C37</f>
        <v>Recolocação de forros fixados</v>
      </c>
      <c r="D36" s="91" t="str">
        <f>PLANILHA!D37</f>
        <v>M2</v>
      </c>
      <c r="E36" s="95" t="s">
        <v>83</v>
      </c>
      <c r="F36" s="94">
        <v>1.42</v>
      </c>
      <c r="G36" s="88"/>
      <c r="H36" s="88"/>
      <c r="I36" s="88"/>
    </row>
    <row r="37" spans="1:9" x14ac:dyDescent="0.25">
      <c r="A37" s="89" t="str">
        <f>PLANILHA!A38</f>
        <v>3.2</v>
      </c>
      <c r="B37" s="191" t="str">
        <f>PLANILHA!B38</f>
        <v>INSTALAÇÕES ELÉTRICAS</v>
      </c>
      <c r="C37" s="191">
        <f>PLANILHA!C38</f>
        <v>0</v>
      </c>
      <c r="D37" s="191">
        <f>PLANILHA!D38</f>
        <v>0</v>
      </c>
      <c r="E37" s="191" t="s">
        <v>88</v>
      </c>
      <c r="F37" s="191">
        <v>72.290000000000006</v>
      </c>
      <c r="G37" s="88"/>
      <c r="H37" s="88"/>
      <c r="I37" s="88"/>
    </row>
    <row r="38" spans="1:9" ht="31.5" x14ac:dyDescent="0.25">
      <c r="A38" s="90" t="str">
        <f>PLANILHA!A39</f>
        <v>CDHU</v>
      </c>
      <c r="B38" s="91" t="str">
        <f>PLANILHA!B39</f>
        <v>37.04.260</v>
      </c>
      <c r="C38" s="92" t="str">
        <f>PLANILHA!C39</f>
        <v>Quadro de distribuição universal de sobrepor, para disjuntores 24 DIN / 18 Bolt-on - 150 A - sem componentes</v>
      </c>
      <c r="D38" s="91" t="str">
        <f>PLANILHA!D39</f>
        <v>UN</v>
      </c>
      <c r="E38" s="93" t="s">
        <v>93</v>
      </c>
      <c r="F38" s="94">
        <v>1</v>
      </c>
      <c r="G38" s="88"/>
      <c r="H38" s="88"/>
      <c r="I38" s="88"/>
    </row>
    <row r="39" spans="1:9" ht="31.5" x14ac:dyDescent="0.25">
      <c r="A39" s="90" t="str">
        <f>PLANILHA!A40</f>
        <v>CDHU</v>
      </c>
      <c r="B39" s="91" t="str">
        <f>PLANILHA!B40</f>
        <v>37.13.630</v>
      </c>
      <c r="C39" s="92" t="str">
        <f>PLANILHA!C40</f>
        <v>Disjuntor termomagnético, bipolar 220/380 V, corrente de 10 A até 50 A</v>
      </c>
      <c r="D39" s="91" t="str">
        <f>PLANILHA!D40</f>
        <v>UN</v>
      </c>
      <c r="E39" s="93" t="s">
        <v>94</v>
      </c>
      <c r="F39" s="94">
        <v>11</v>
      </c>
      <c r="G39" s="88"/>
      <c r="H39" s="88"/>
      <c r="I39" s="88"/>
    </row>
    <row r="40" spans="1:9" ht="31.5" x14ac:dyDescent="0.25">
      <c r="A40" s="90" t="str">
        <f>PLANILHA!A41</f>
        <v>CDHU</v>
      </c>
      <c r="B40" s="91" t="str">
        <f>PLANILHA!B41</f>
        <v>37.13.660</v>
      </c>
      <c r="C40" s="92" t="str">
        <f>PLANILHA!C41</f>
        <v>Disjuntor termomagnético, tripolar 220/380 V, corrente de 60 A até 100 A</v>
      </c>
      <c r="D40" s="91" t="str">
        <f>PLANILHA!D41</f>
        <v>UN</v>
      </c>
      <c r="E40" s="93" t="s">
        <v>94</v>
      </c>
      <c r="F40" s="94">
        <v>1</v>
      </c>
      <c r="G40" s="88"/>
      <c r="H40" s="88"/>
      <c r="I40" s="88"/>
    </row>
    <row r="41" spans="1:9" x14ac:dyDescent="0.25">
      <c r="A41" s="90" t="str">
        <f>PLANILHA!A42</f>
        <v>CDHU</v>
      </c>
      <c r="B41" s="91" t="str">
        <f>PLANILHA!B42</f>
        <v>38.01.060</v>
      </c>
      <c r="C41" s="92" t="str">
        <f>PLANILHA!C42</f>
        <v>Eletroduto de PVC rígido roscável de 1´ - com acessórios</v>
      </c>
      <c r="D41" s="91" t="str">
        <f>PLANILHA!D42</f>
        <v>M</v>
      </c>
      <c r="E41" s="93" t="s">
        <v>94</v>
      </c>
      <c r="F41" s="94">
        <v>3</v>
      </c>
      <c r="G41" s="88"/>
      <c r="H41" s="88"/>
      <c r="I41" s="88"/>
    </row>
    <row r="42" spans="1:9" x14ac:dyDescent="0.25">
      <c r="A42" s="90" t="str">
        <f>PLANILHA!A43</f>
        <v>CDHU</v>
      </c>
      <c r="B42" s="91" t="str">
        <f>PLANILHA!B43</f>
        <v>39.09.100</v>
      </c>
      <c r="C42" s="92" t="str">
        <f>PLANILHA!C43</f>
        <v>Conector split-bolt para cabo de 25 mm², latão, com rabicho</v>
      </c>
      <c r="D42" s="91" t="str">
        <f>PLANILHA!D43</f>
        <v>UN</v>
      </c>
      <c r="E42" s="93" t="s">
        <v>94</v>
      </c>
      <c r="F42" s="94">
        <v>4</v>
      </c>
      <c r="G42" s="88"/>
      <c r="H42" s="88"/>
      <c r="I42" s="88"/>
    </row>
    <row r="43" spans="1:9" ht="31.5" x14ac:dyDescent="0.25">
      <c r="A43" s="90" t="str">
        <f>PLANILHA!A43</f>
        <v>CDHU</v>
      </c>
      <c r="B43" s="91" t="str">
        <f>PLANILHA!B44</f>
        <v>39.21.010</v>
      </c>
      <c r="C43" s="92" t="str">
        <f>PLANILHA!C44</f>
        <v>Cabo de cobre flexível de 1,5 mm², isolamento 0,6/1kV - isolação HEPR 90°C</v>
      </c>
      <c r="D43" s="91" t="str">
        <f>PLANILHA!D44</f>
        <v>M</v>
      </c>
      <c r="E43" s="93" t="s">
        <v>94</v>
      </c>
      <c r="F43" s="94">
        <f>17.58+13.76+10</f>
        <v>41.339999999999996</v>
      </c>
      <c r="G43" s="88"/>
      <c r="H43" s="88"/>
      <c r="I43" s="88"/>
    </row>
    <row r="44" spans="1:9" ht="31.5" x14ac:dyDescent="0.25">
      <c r="A44" s="90" t="str">
        <f>PLANILHA!A45</f>
        <v>CDHU</v>
      </c>
      <c r="B44" s="91" t="str">
        <f>PLANILHA!B45</f>
        <v>39.21.020</v>
      </c>
      <c r="C44" s="92" t="str">
        <f>PLANILHA!C45</f>
        <v>Cabo de cobre flexível de 2,5 mm², isolamento 0,6/1kV - isolação HEPR 90°C</v>
      </c>
      <c r="D44" s="91" t="str">
        <f>PLANILHA!D45</f>
        <v>M</v>
      </c>
      <c r="E44" s="93" t="s">
        <v>94</v>
      </c>
      <c r="F44" s="94">
        <f>300+49.08</f>
        <v>349.08</v>
      </c>
      <c r="G44" s="88"/>
      <c r="H44" s="88"/>
      <c r="I44" s="88"/>
    </row>
    <row r="45" spans="1:9" ht="31.5" x14ac:dyDescent="0.25">
      <c r="A45" s="90" t="str">
        <f>PLANILHA!A46</f>
        <v>CDHU</v>
      </c>
      <c r="B45" s="91" t="str">
        <f>PLANILHA!B46</f>
        <v>39.21.060</v>
      </c>
      <c r="C45" s="92" t="str">
        <f>PLANILHA!C46</f>
        <v>Cabo de cobre flexível de 16 mm², isolamento 0,6/1kV - isolação HEPR 90°C</v>
      </c>
      <c r="D45" s="91" t="str">
        <f>PLANILHA!D46</f>
        <v>M</v>
      </c>
      <c r="E45" s="93" t="s">
        <v>94</v>
      </c>
      <c r="F45" s="94">
        <v>15</v>
      </c>
      <c r="G45" s="88"/>
      <c r="H45" s="88"/>
      <c r="I45" s="88"/>
    </row>
    <row r="46" spans="1:9" x14ac:dyDescent="0.25">
      <c r="A46" s="90" t="str">
        <f>PLANILHA!A47</f>
        <v>CDHU</v>
      </c>
      <c r="B46" s="91" t="str">
        <f>PLANILHA!B47</f>
        <v>69.20.260</v>
      </c>
      <c r="C46" s="92" t="str">
        <f>PLANILHA!C47</f>
        <v>Protetor de surto híbrido para rede de telecomunicações</v>
      </c>
      <c r="D46" s="91" t="str">
        <f>PLANILHA!D47</f>
        <v>UN</v>
      </c>
      <c r="E46" s="93" t="s">
        <v>94</v>
      </c>
      <c r="F46" s="94">
        <v>3</v>
      </c>
      <c r="G46" s="88"/>
      <c r="H46" s="88"/>
      <c r="I46" s="88"/>
    </row>
    <row r="47" spans="1:9" ht="31.5" x14ac:dyDescent="0.25">
      <c r="A47" s="90" t="str">
        <f>PLANILHA!A48</f>
        <v>CDHU</v>
      </c>
      <c r="B47" s="91" t="str">
        <f>PLANILHA!B48</f>
        <v>40.04.460</v>
      </c>
      <c r="C47" s="92" t="str">
        <f>PLANILHA!C48</f>
        <v>Tomada 2P+T de 20 A - 250 V, completa</v>
      </c>
      <c r="D47" s="91" t="str">
        <f>PLANILHA!D48</f>
        <v>CJ</v>
      </c>
      <c r="E47" s="93" t="s">
        <v>95</v>
      </c>
      <c r="F47" s="94">
        <v>3</v>
      </c>
      <c r="G47" s="88"/>
      <c r="H47" s="88"/>
      <c r="I47" s="88"/>
    </row>
    <row r="48" spans="1:9" x14ac:dyDescent="0.25">
      <c r="A48" s="90" t="str">
        <f>PLANILHA!A49</f>
        <v>CDHU</v>
      </c>
      <c r="B48" s="91" t="str">
        <f>PLANILHA!B49</f>
        <v>40.01.020</v>
      </c>
      <c r="C48" s="92" t="str">
        <f>PLANILHA!C49</f>
        <v>Caixa de ferro estampada 4´ x 2´</v>
      </c>
      <c r="D48" s="91" t="str">
        <f>PLANILHA!D49</f>
        <v>UN</v>
      </c>
      <c r="E48" s="93" t="s">
        <v>96</v>
      </c>
      <c r="F48" s="94">
        <v>3</v>
      </c>
      <c r="G48" s="88"/>
      <c r="H48" s="88"/>
      <c r="I48" s="88"/>
    </row>
    <row r="49" spans="1:24" ht="31.5" x14ac:dyDescent="0.25">
      <c r="A49" s="90" t="str">
        <f>PLANILHA!A50</f>
        <v>CDHU</v>
      </c>
      <c r="B49" s="91" t="str">
        <f>PLANILHA!B50</f>
        <v>38.13.010</v>
      </c>
      <c r="C49" s="92" t="str">
        <f>PLANILHA!C50</f>
        <v>Eletroduto corrugado em polietileno de alta densidade, DN= 30 mm, com acessórios</v>
      </c>
      <c r="D49" s="91" t="str">
        <f>PLANILHA!D50</f>
        <v>M</v>
      </c>
      <c r="E49" s="93" t="s">
        <v>97</v>
      </c>
      <c r="F49" s="94">
        <v>0.9</v>
      </c>
      <c r="G49" s="88"/>
      <c r="H49" s="88"/>
      <c r="I49" s="88"/>
    </row>
    <row r="50" spans="1:24" ht="31.5" x14ac:dyDescent="0.25">
      <c r="A50" s="90" t="str">
        <f>PLANILHA!A51</f>
        <v>CDHU</v>
      </c>
      <c r="B50" s="91" t="str">
        <f>PLANILHA!B51</f>
        <v>41.20.080</v>
      </c>
      <c r="C50" s="92" t="str">
        <f>PLANILHA!C51</f>
        <v>Plafon plástico e/ou PVC para acabamento de ponto de luz, com soquete E-27 para lâmpada fluorescente compacta</v>
      </c>
      <c r="D50" s="91" t="str">
        <f>PLANILHA!D51</f>
        <v>UN</v>
      </c>
      <c r="E50" s="93" t="s">
        <v>98</v>
      </c>
      <c r="F50" s="94">
        <v>15</v>
      </c>
      <c r="G50" s="88"/>
      <c r="H50" s="88"/>
      <c r="I50" s="88"/>
    </row>
    <row r="51" spans="1:24" x14ac:dyDescent="0.25">
      <c r="A51" s="90" t="str">
        <f>PLANILHA!A52</f>
        <v>CDHU</v>
      </c>
      <c r="B51" s="91" t="str">
        <f>PLANILHA!B52</f>
        <v>41.02.580</v>
      </c>
      <c r="C51" s="92" t="str">
        <f>PLANILHA!C52</f>
        <v>Lâmpada LED 13,5W, com base E-27, 1400 até 1510 lm</v>
      </c>
      <c r="D51" s="91" t="str">
        <f>PLANILHA!D52</f>
        <v>UN</v>
      </c>
      <c r="E51" s="95" t="s">
        <v>98</v>
      </c>
      <c r="F51" s="94">
        <v>15</v>
      </c>
      <c r="G51" s="88"/>
      <c r="H51" s="88"/>
      <c r="I51" s="88"/>
    </row>
    <row r="52" spans="1:24" customFormat="1" x14ac:dyDescent="0.25">
      <c r="A52" s="87" t="str">
        <f>PLANILHA!A53</f>
        <v>4.0</v>
      </c>
      <c r="B52" s="192" t="str">
        <f>PLANILHA!B53</f>
        <v>LIMPEZA</v>
      </c>
      <c r="C52" s="192" t="str">
        <f>PLANILHA!C53</f>
        <v>LIMPEZA</v>
      </c>
      <c r="D52" s="192">
        <f>PLANILHA!D53</f>
        <v>0</v>
      </c>
      <c r="E52" s="192" t="s">
        <v>99</v>
      </c>
      <c r="F52" s="192"/>
      <c r="G52" s="88"/>
      <c r="H52" s="88"/>
      <c r="I52" s="88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</row>
    <row r="53" spans="1:24" ht="47.25" x14ac:dyDescent="0.25">
      <c r="A53" s="90" t="str">
        <f>PLANILHA!A54</f>
        <v>CDHU</v>
      </c>
      <c r="B53" s="91" t="str">
        <f>PLANILHA!B54</f>
        <v>05.07.040</v>
      </c>
      <c r="C53" s="92" t="str">
        <f>PLANILHA!C54</f>
        <v>Remoção de entulho separado de obra com caçamba metálica - terra, alvenaria, concreto, argamassa, madeira, papel, plástico ou metal</v>
      </c>
      <c r="D53" s="91" t="str">
        <f>PLANILHA!D54</f>
        <v>M3</v>
      </c>
      <c r="E53" s="93" t="s">
        <v>100</v>
      </c>
      <c r="F53" s="94">
        <v>8.86</v>
      </c>
      <c r="G53" s="88"/>
      <c r="H53" s="88"/>
      <c r="I53" s="88"/>
    </row>
    <row r="54" spans="1:24" ht="31.5" x14ac:dyDescent="0.25">
      <c r="A54" s="90" t="str">
        <f>PLANILHA!A55</f>
        <v>CDHU</v>
      </c>
      <c r="B54" s="91" t="str">
        <f>PLANILHA!B55</f>
        <v>55.01.130</v>
      </c>
      <c r="C54" s="92" t="str">
        <f>PLANILHA!C55</f>
        <v>Limpeza e lavagem de superfície revestida com material cerâmico ou pastilhas por hidrojateamento com rejuntamento</v>
      </c>
      <c r="D54" s="91" t="str">
        <f>PLANILHA!D55</f>
        <v>M2</v>
      </c>
      <c r="E54" s="93" t="s">
        <v>101</v>
      </c>
      <c r="F54" s="94">
        <v>208.21</v>
      </c>
      <c r="G54" s="88"/>
      <c r="H54" s="88"/>
      <c r="I54" s="88"/>
    </row>
    <row r="55" spans="1:24" x14ac:dyDescent="0.25">
      <c r="A55" s="96"/>
      <c r="B55" s="97"/>
      <c r="C55" s="98"/>
      <c r="D55" s="99"/>
      <c r="E55" s="99"/>
      <c r="F55" s="100"/>
      <c r="G55" s="101"/>
      <c r="H55" s="102"/>
      <c r="I55" s="103"/>
    </row>
    <row r="56" spans="1:24" x14ac:dyDescent="0.25">
      <c r="A56" s="193" t="str">
        <f>PLANILHA!A58</f>
        <v>______________________, ___ DE ______________ DE 2025</v>
      </c>
      <c r="B56" s="193"/>
      <c r="C56" s="193"/>
      <c r="D56" s="193" t="str">
        <f>PLANILHA!A58</f>
        <v>______________________, ___ DE ______________ DE 2025</v>
      </c>
      <c r="E56" s="193"/>
      <c r="F56" s="193"/>
      <c r="G56" s="62"/>
      <c r="H56" s="62"/>
      <c r="I56" s="62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</row>
    <row r="57" spans="1:24" x14ac:dyDescent="0.25">
      <c r="A57" s="96"/>
      <c r="B57" s="97"/>
      <c r="C57" s="98"/>
      <c r="D57" s="99"/>
      <c r="E57" s="99"/>
      <c r="F57" s="100"/>
      <c r="G57" s="101"/>
      <c r="H57" s="102"/>
      <c r="I57" s="103"/>
    </row>
    <row r="58" spans="1:24" x14ac:dyDescent="0.25">
      <c r="A58" s="96"/>
      <c r="B58" s="97"/>
      <c r="C58" s="98"/>
      <c r="D58" s="99"/>
      <c r="E58" s="99"/>
      <c r="F58" s="100"/>
      <c r="G58" s="101"/>
      <c r="H58" s="102"/>
      <c r="I58" s="103"/>
    </row>
    <row r="59" spans="1:24" x14ac:dyDescent="0.25">
      <c r="A59" s="96"/>
      <c r="B59" s="97"/>
      <c r="C59" s="98"/>
      <c r="D59" s="99"/>
      <c r="E59" s="99"/>
      <c r="F59" s="100"/>
      <c r="G59" s="101"/>
      <c r="H59" s="102"/>
      <c r="I59" s="103"/>
    </row>
    <row r="60" spans="1:24" x14ac:dyDescent="0.25">
      <c r="A60" s="96"/>
      <c r="B60" s="97"/>
      <c r="C60" s="98"/>
      <c r="D60" s="99"/>
      <c r="E60" s="99"/>
      <c r="F60" s="100"/>
      <c r="G60" s="101"/>
      <c r="H60" s="102"/>
      <c r="I60" s="103"/>
    </row>
    <row r="61" spans="1:24" x14ac:dyDescent="0.25">
      <c r="A61" s="96"/>
      <c r="B61" s="97"/>
      <c r="C61" s="98"/>
      <c r="D61" s="99"/>
      <c r="E61" s="99"/>
      <c r="F61" s="100"/>
      <c r="G61" s="101"/>
      <c r="H61" s="102"/>
      <c r="I61" s="103"/>
    </row>
    <row r="62" spans="1:24" x14ac:dyDescent="0.25">
      <c r="A62" s="96"/>
      <c r="B62" s="97"/>
      <c r="C62" s="187"/>
      <c r="D62" s="187"/>
      <c r="E62" s="187"/>
      <c r="F62" s="105"/>
      <c r="G62" s="101"/>
      <c r="H62" s="102"/>
      <c r="I62" s="103"/>
    </row>
    <row r="63" spans="1:24" x14ac:dyDescent="0.25">
      <c r="A63" s="96"/>
      <c r="B63" s="97"/>
      <c r="C63" s="97"/>
      <c r="E63" s="106" t="str">
        <f>PLANILHA!C63</f>
        <v xml:space="preserve">nome e assintaura do responsável </v>
      </c>
      <c r="F63" s="105"/>
      <c r="G63" s="101"/>
      <c r="H63" s="102"/>
      <c r="I63" s="103"/>
    </row>
    <row r="64" spans="1:24" x14ac:dyDescent="0.25">
      <c r="A64" s="96"/>
      <c r="B64" s="97"/>
      <c r="C64" s="97"/>
      <c r="E64" s="61" t="str">
        <f>PLANILHA!C64</f>
        <v>Engº Civil : CREA – _____________</v>
      </c>
      <c r="F64" s="105"/>
      <c r="G64" s="101"/>
      <c r="H64" s="102"/>
      <c r="I64" s="103"/>
    </row>
    <row r="65" spans="1:9" x14ac:dyDescent="0.25">
      <c r="A65" s="96"/>
      <c r="B65" s="97"/>
      <c r="C65" s="98"/>
      <c r="E65" s="61"/>
      <c r="F65" s="100"/>
      <c r="G65" s="101"/>
      <c r="H65" s="102"/>
      <c r="I65" s="103"/>
    </row>
    <row r="66" spans="1:9" x14ac:dyDescent="0.25">
      <c r="A66" s="96"/>
      <c r="B66" s="97"/>
      <c r="C66" s="98"/>
      <c r="D66" s="99"/>
      <c r="E66" s="99"/>
      <c r="F66" s="100"/>
      <c r="G66" s="101"/>
      <c r="H66" s="102"/>
      <c r="I66" s="103"/>
    </row>
    <row r="69" spans="1:9" x14ac:dyDescent="0.25">
      <c r="B69" s="60"/>
      <c r="F69" s="60"/>
    </row>
    <row r="70" spans="1:9" x14ac:dyDescent="0.25">
      <c r="B70" s="60"/>
      <c r="F70" s="60"/>
    </row>
    <row r="71" spans="1:9" x14ac:dyDescent="0.25">
      <c r="B71" s="60"/>
      <c r="F71" s="60"/>
    </row>
    <row r="72" spans="1:9" x14ac:dyDescent="0.25">
      <c r="B72" s="60"/>
      <c r="F72" s="60"/>
    </row>
    <row r="73" spans="1:9" x14ac:dyDescent="0.25">
      <c r="B73" s="60"/>
      <c r="F73" s="60"/>
    </row>
    <row r="74" spans="1:9" x14ac:dyDescent="0.25">
      <c r="B74" s="60"/>
      <c r="F74" s="60"/>
    </row>
    <row r="75" spans="1:9" x14ac:dyDescent="0.25">
      <c r="B75" s="60"/>
      <c r="F75" s="60"/>
    </row>
    <row r="76" spans="1:9" x14ac:dyDescent="0.25">
      <c r="B76" s="60"/>
      <c r="F76" s="60"/>
    </row>
    <row r="77" spans="1:9" x14ac:dyDescent="0.25">
      <c r="B77" s="60"/>
      <c r="F77" s="60"/>
    </row>
    <row r="78" spans="1:9" x14ac:dyDescent="0.25">
      <c r="B78" s="60"/>
      <c r="F78" s="60"/>
    </row>
    <row r="79" spans="1:9" x14ac:dyDescent="0.25">
      <c r="B79" s="60"/>
      <c r="F79" s="60"/>
    </row>
    <row r="81" s="60" customFormat="1" x14ac:dyDescent="0.25"/>
    <row r="82" s="60" customFormat="1" x14ac:dyDescent="0.25"/>
    <row r="83" s="60" customFormat="1" x14ac:dyDescent="0.25"/>
  </sheetData>
  <mergeCells count="15">
    <mergeCell ref="C62:E62"/>
    <mergeCell ref="A1:F1"/>
    <mergeCell ref="B3:F3"/>
    <mergeCell ref="B4:F4"/>
    <mergeCell ref="B5:F5"/>
    <mergeCell ref="B6:F6"/>
    <mergeCell ref="B29:F29"/>
    <mergeCell ref="B37:F37"/>
    <mergeCell ref="B52:F52"/>
    <mergeCell ref="A56:F56"/>
    <mergeCell ref="B9:F9"/>
    <mergeCell ref="B10:F10"/>
    <mergeCell ref="B15:F15"/>
    <mergeCell ref="B22:F22"/>
    <mergeCell ref="B28:F28"/>
  </mergeCells>
  <printOptions horizontalCentered="1" verticalCentered="1"/>
  <pageMargins left="0.196527777777778" right="0.196527777777778" top="1.4895833333333333" bottom="0.59027777777777801" header="0.511811023622047" footer="0.511811023622047"/>
  <pageSetup paperSize="9" scale="65" orientation="portrait" horizontalDpi="300" verticalDpi="300" r:id="rId1"/>
  <headerFooter>
    <oddHeader>&amp;CIDENTIFICAÇÃO DA EMPRESA PROPONENTE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"/>
  <sheetViews>
    <sheetView view="pageLayout" topLeftCell="A10" zoomScale="110" zoomScaleNormal="100" zoomScaleSheetLayoutView="110" zoomScalePageLayoutView="110" workbookViewId="0">
      <selection activeCell="B4" sqref="B4"/>
    </sheetView>
  </sheetViews>
  <sheetFormatPr defaultColWidth="8.5703125" defaultRowHeight="15" customHeight="1" x14ac:dyDescent="0.25"/>
  <cols>
    <col min="1" max="1" width="8.5703125" style="1"/>
    <col min="2" max="2" width="48.42578125" style="1" customWidth="1"/>
    <col min="3" max="3" width="12.7109375" style="1" customWidth="1"/>
    <col min="4" max="16384" width="8.5703125" style="1"/>
  </cols>
  <sheetData>
    <row r="2" spans="1:3" ht="15" customHeight="1" x14ac:dyDescent="0.25">
      <c r="A2" s="195" t="s">
        <v>102</v>
      </c>
      <c r="B2" s="195"/>
      <c r="C2" s="195"/>
    </row>
    <row r="3" spans="1:3" ht="15.75" x14ac:dyDescent="0.25">
      <c r="A3" s="107" t="s">
        <v>103</v>
      </c>
      <c r="B3" s="107" t="s">
        <v>11</v>
      </c>
      <c r="C3" s="107" t="s">
        <v>104</v>
      </c>
    </row>
    <row r="4" spans="1:3" ht="15.75" x14ac:dyDescent="0.25">
      <c r="A4" s="107" t="s">
        <v>105</v>
      </c>
      <c r="B4" s="107" t="s">
        <v>106</v>
      </c>
      <c r="C4" s="108"/>
    </row>
    <row r="5" spans="1:3" ht="15.75" x14ac:dyDescent="0.25">
      <c r="A5" s="107" t="s">
        <v>107</v>
      </c>
      <c r="B5" s="107" t="s">
        <v>108</v>
      </c>
      <c r="C5" s="108"/>
    </row>
    <row r="6" spans="1:3" ht="15.75" x14ac:dyDescent="0.25">
      <c r="A6" s="107"/>
      <c r="B6" s="107" t="s">
        <v>109</v>
      </c>
      <c r="C6" s="108"/>
    </row>
    <row r="7" spans="1:3" ht="15.75" x14ac:dyDescent="0.25">
      <c r="A7" s="107" t="s">
        <v>110</v>
      </c>
      <c r="B7" s="107" t="s">
        <v>111</v>
      </c>
      <c r="C7" s="108"/>
    </row>
    <row r="8" spans="1:3" ht="15.75" x14ac:dyDescent="0.25">
      <c r="A8" s="107" t="s">
        <v>112</v>
      </c>
      <c r="B8" s="107" t="s">
        <v>113</v>
      </c>
      <c r="C8" s="108"/>
    </row>
    <row r="9" spans="1:3" ht="15.75" x14ac:dyDescent="0.25">
      <c r="A9" s="107" t="s">
        <v>114</v>
      </c>
      <c r="B9" s="107" t="s">
        <v>115</v>
      </c>
      <c r="C9" s="108"/>
    </row>
    <row r="10" spans="1:3" ht="15.75" x14ac:dyDescent="0.25">
      <c r="A10" s="107" t="s">
        <v>116</v>
      </c>
      <c r="B10" s="107" t="s">
        <v>117</v>
      </c>
      <c r="C10" s="108"/>
    </row>
    <row r="11" spans="1:3" ht="15.75" x14ac:dyDescent="0.25">
      <c r="A11" s="107"/>
      <c r="B11" s="107" t="s">
        <v>118</v>
      </c>
      <c r="C11" s="108"/>
    </row>
    <row r="12" spans="1:3" ht="15.75" x14ac:dyDescent="0.25">
      <c r="A12" s="107"/>
      <c r="B12" s="107" t="s">
        <v>119</v>
      </c>
      <c r="C12" s="108"/>
    </row>
    <row r="13" spans="1:3" ht="15.75" x14ac:dyDescent="0.25">
      <c r="A13" s="107"/>
      <c r="B13" s="107" t="s">
        <v>120</v>
      </c>
      <c r="C13" s="108"/>
    </row>
    <row r="14" spans="1:3" ht="15.75" x14ac:dyDescent="0.25">
      <c r="A14" s="107"/>
      <c r="B14" s="107" t="s">
        <v>121</v>
      </c>
      <c r="C14" s="108"/>
    </row>
    <row r="15" spans="1:3" ht="15.75" x14ac:dyDescent="0.25">
      <c r="A15" s="196" t="s">
        <v>122</v>
      </c>
      <c r="B15" s="196"/>
      <c r="C15" s="109">
        <f>((1+C4+C5+C6+C7)*(1+C8)*(1+C9)/(1-C10)) -1</f>
        <v>0</v>
      </c>
    </row>
    <row r="16" spans="1:3" ht="15.75" x14ac:dyDescent="0.25">
      <c r="A16" s="54"/>
      <c r="B16" s="54"/>
      <c r="C16" s="54"/>
    </row>
    <row r="17" spans="1:5" ht="15.75" x14ac:dyDescent="0.25">
      <c r="A17" s="197" t="s">
        <v>123</v>
      </c>
      <c r="B17" s="197"/>
      <c r="C17" s="197"/>
      <c r="E17" s="110"/>
    </row>
    <row r="18" spans="1:5" ht="15.75" x14ac:dyDescent="0.25">
      <c r="A18" s="111" t="s">
        <v>124</v>
      </c>
      <c r="B18" s="198" t="s">
        <v>125</v>
      </c>
      <c r="C18" s="198"/>
    </row>
    <row r="19" spans="1:5" ht="15.75" x14ac:dyDescent="0.25">
      <c r="A19" s="111"/>
      <c r="B19" s="199" t="s">
        <v>126</v>
      </c>
      <c r="C19" s="199"/>
    </row>
    <row r="20" spans="1:5" ht="15.75" x14ac:dyDescent="0.25">
      <c r="A20" s="54"/>
      <c r="B20" s="54"/>
      <c r="C20" s="54"/>
    </row>
    <row r="21" spans="1:5" ht="15" customHeight="1" x14ac:dyDescent="0.25">
      <c r="A21" s="194" t="s">
        <v>127</v>
      </c>
      <c r="B21" s="194"/>
      <c r="C21" s="194"/>
    </row>
    <row r="22" spans="1:5" ht="15.75" x14ac:dyDescent="0.25">
      <c r="A22" s="194"/>
      <c r="B22" s="194"/>
      <c r="C22" s="194"/>
    </row>
    <row r="23" spans="1:5" ht="15.75" x14ac:dyDescent="0.25">
      <c r="A23" s="112"/>
      <c r="B23" s="112"/>
      <c r="C23" s="112"/>
    </row>
    <row r="24" spans="1:5" ht="15.75" x14ac:dyDescent="0.25">
      <c r="A24" s="112"/>
      <c r="B24" s="112"/>
      <c r="C24" s="112"/>
    </row>
    <row r="25" spans="1:5" ht="15.75" x14ac:dyDescent="0.25">
      <c r="A25" s="112"/>
      <c r="B25" s="112"/>
      <c r="C25" s="112"/>
    </row>
    <row r="26" spans="1:5" ht="15.75" x14ac:dyDescent="0.25">
      <c r="A26" s="112"/>
      <c r="B26" s="112"/>
      <c r="C26" s="112"/>
    </row>
    <row r="27" spans="1:5" ht="15.75" x14ac:dyDescent="0.25">
      <c r="A27" s="112"/>
      <c r="B27" s="112"/>
      <c r="C27" s="112"/>
    </row>
    <row r="28" spans="1:5" ht="15" customHeight="1" x14ac:dyDescent="0.25">
      <c r="B28" s="113" t="str">
        <f>PLANILHA!C63</f>
        <v xml:space="preserve">nome e assintaura do responsável </v>
      </c>
    </row>
    <row r="29" spans="1:5" ht="15" customHeight="1" x14ac:dyDescent="0.25">
      <c r="B29" s="114" t="str">
        <f>PLANILHA!C64</f>
        <v>Engº Civil : CREA – _____________</v>
      </c>
    </row>
    <row r="30" spans="1:5" ht="15.75" x14ac:dyDescent="0.25">
      <c r="A30" s="183"/>
      <c r="B30" s="183"/>
      <c r="C30" s="183"/>
    </row>
    <row r="31" spans="1:5" ht="15.75" x14ac:dyDescent="0.25">
      <c r="A31" s="183"/>
      <c r="B31" s="183"/>
      <c r="C31" s="183"/>
      <c r="D31" s="2"/>
    </row>
    <row r="32" spans="1:5" ht="15.75" x14ac:dyDescent="0.25">
      <c r="B32" s="183"/>
      <c r="C32" s="183"/>
    </row>
  </sheetData>
  <mergeCells count="9">
    <mergeCell ref="A21:C22"/>
    <mergeCell ref="A30:C30"/>
    <mergeCell ref="A31:C31"/>
    <mergeCell ref="B32:C32"/>
    <mergeCell ref="A2:C2"/>
    <mergeCell ref="A15:B15"/>
    <mergeCell ref="A17:C17"/>
    <mergeCell ref="B18:C18"/>
    <mergeCell ref="B19:C19"/>
  </mergeCells>
  <pageMargins left="0.7" right="0.7" top="1.4659090909090908" bottom="0.75" header="0.3" footer="0.3"/>
  <pageSetup paperSize="9" scale="120" orientation="portrait" horizontalDpi="300" verticalDpi="300" r:id="rId1"/>
  <headerFooter>
    <oddHeader>&amp;CIDENTIFICAÇÃO DA EMPRESA PROPONENTE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048576"/>
  <sheetViews>
    <sheetView view="pageLayout" topLeftCell="A16" zoomScaleNormal="85" zoomScaleSheetLayoutView="110" workbookViewId="0">
      <selection activeCell="C12" sqref="C12:E12"/>
    </sheetView>
  </sheetViews>
  <sheetFormatPr defaultColWidth="9.140625" defaultRowHeight="16.5" customHeight="1" x14ac:dyDescent="0.3"/>
  <cols>
    <col min="1" max="1" width="15.7109375" style="115" customWidth="1"/>
    <col min="2" max="2" width="38" style="115" customWidth="1"/>
    <col min="3" max="3" width="32" style="115" customWidth="1"/>
    <col min="4" max="5" width="18.42578125" style="115" customWidth="1"/>
    <col min="6" max="6" width="4" style="115" customWidth="1"/>
    <col min="7" max="7" width="11" style="115" customWidth="1"/>
    <col min="8" max="8" width="14.42578125" style="115" customWidth="1"/>
    <col min="9" max="9" width="13.5703125" style="115" customWidth="1"/>
    <col min="10" max="16380" width="9.140625" style="115"/>
    <col min="16381" max="16384" width="11.5703125" customWidth="1"/>
  </cols>
  <sheetData>
    <row r="1" spans="1:9" ht="18" x14ac:dyDescent="0.3">
      <c r="A1" s="201" t="s">
        <v>128</v>
      </c>
      <c r="B1" s="201"/>
      <c r="C1" s="201"/>
      <c r="D1" s="116"/>
      <c r="E1" s="116"/>
    </row>
    <row r="2" spans="1:9" x14ac:dyDescent="0.3">
      <c r="A2" s="117" t="s">
        <v>1</v>
      </c>
      <c r="B2" s="202" t="str">
        <f>PLANILHA!B2:I2</f>
        <v>ADEQUAÇÃO ELÉTRICA e RETIRADA DE TELHADO - PARCIAL</v>
      </c>
      <c r="C2" s="202"/>
      <c r="D2" s="118"/>
      <c r="E2" s="118"/>
    </row>
    <row r="3" spans="1:9" x14ac:dyDescent="0.3">
      <c r="A3" s="117" t="s">
        <v>3</v>
      </c>
      <c r="B3" s="203" t="s">
        <v>129</v>
      </c>
      <c r="C3" s="203"/>
      <c r="D3" s="119"/>
      <c r="E3" s="119"/>
    </row>
    <row r="4" spans="1:9" x14ac:dyDescent="0.3">
      <c r="A4" s="117" t="s">
        <v>5</v>
      </c>
      <c r="B4" s="204" t="str">
        <f>PLANILHA!B4:I4</f>
        <v xml:space="preserve"> RUA JOSÉ SCAPIM, QIADRA 12, Nº 21  - 15690-152 - INDIAPORÃ/SP</v>
      </c>
      <c r="C4" s="204"/>
      <c r="D4" s="120"/>
      <c r="E4" s="120"/>
      <c r="G4" s="205" t="s">
        <v>130</v>
      </c>
      <c r="H4" s="205"/>
    </row>
    <row r="5" spans="1:9" x14ac:dyDescent="0.3">
      <c r="A5" s="122" t="s">
        <v>131</v>
      </c>
      <c r="B5" s="123" t="s">
        <v>132</v>
      </c>
      <c r="C5" s="123" t="s">
        <v>133</v>
      </c>
      <c r="D5" s="123" t="s">
        <v>134</v>
      </c>
      <c r="E5" s="123" t="s">
        <v>135</v>
      </c>
      <c r="G5" s="121" t="s">
        <v>136</v>
      </c>
      <c r="H5" s="121" t="s">
        <v>133</v>
      </c>
      <c r="I5" s="124"/>
    </row>
    <row r="6" spans="1:9" x14ac:dyDescent="0.3">
      <c r="A6" s="125">
        <v>1</v>
      </c>
      <c r="B6" s="126" t="str">
        <f>PLANILHA!B10:H10</f>
        <v>SERVIÇOS PRELIMINARES</v>
      </c>
      <c r="C6" s="127">
        <f>PLANILHA!I10</f>
        <v>0</v>
      </c>
      <c r="D6" s="127">
        <f>$C6*D7</f>
        <v>0</v>
      </c>
      <c r="E6" s="127">
        <f>$C6*E7</f>
        <v>0</v>
      </c>
      <c r="G6" s="124"/>
      <c r="H6" s="128">
        <f>SUM(D6:E6)</f>
        <v>0</v>
      </c>
      <c r="I6" s="124" t="b">
        <f>H6=C6</f>
        <v>1</v>
      </c>
    </row>
    <row r="7" spans="1:9" x14ac:dyDescent="0.3">
      <c r="A7" s="208"/>
      <c r="B7" s="208"/>
      <c r="C7" s="208"/>
      <c r="D7" s="129">
        <v>1</v>
      </c>
      <c r="E7" s="129">
        <f>PLANILHA!W10</f>
        <v>0</v>
      </c>
      <c r="G7" s="130">
        <f>SUM(D7:F7)</f>
        <v>1</v>
      </c>
      <c r="H7" s="124"/>
      <c r="I7" s="124" t="b">
        <f>G7=1</f>
        <v>1</v>
      </c>
    </row>
    <row r="8" spans="1:9" x14ac:dyDescent="0.3">
      <c r="A8" s="125">
        <v>2</v>
      </c>
      <c r="B8" s="126" t="str">
        <f>PLANILHA!B23:H23</f>
        <v>COBERTURA</v>
      </c>
      <c r="C8" s="127">
        <f>PLANILHA!I23</f>
        <v>0</v>
      </c>
      <c r="D8" s="127">
        <f>$C$8*D9</f>
        <v>0</v>
      </c>
      <c r="E8" s="127">
        <f>$C$8*E9</f>
        <v>0</v>
      </c>
      <c r="G8" s="124"/>
      <c r="H8" s="128">
        <f>SUM(D8:E8)</f>
        <v>0</v>
      </c>
      <c r="I8" s="124" t="b">
        <f>H8=C8</f>
        <v>1</v>
      </c>
    </row>
    <row r="9" spans="1:9" x14ac:dyDescent="0.3">
      <c r="A9" s="208"/>
      <c r="B9" s="208"/>
      <c r="C9" s="208"/>
      <c r="D9" s="129">
        <f>100%-E9</f>
        <v>1</v>
      </c>
      <c r="E9" s="129">
        <f>PLANILHA!W23</f>
        <v>0</v>
      </c>
      <c r="G9" s="130">
        <f>SUM(D9:F9)</f>
        <v>1</v>
      </c>
      <c r="H9" s="124"/>
      <c r="I9" s="124" t="b">
        <f>G9=1</f>
        <v>1</v>
      </c>
    </row>
    <row r="10" spans="1:9" x14ac:dyDescent="0.3">
      <c r="A10" s="125" t="s">
        <v>41</v>
      </c>
      <c r="B10" s="126" t="str">
        <f>PLANILHA!B29:H29</f>
        <v>ELÉTRICA</v>
      </c>
      <c r="C10" s="127">
        <f>PLANILHA!I29</f>
        <v>0</v>
      </c>
      <c r="D10" s="127">
        <f>$C$10*D11</f>
        <v>0</v>
      </c>
      <c r="E10" s="127">
        <f>$C$10*E11</f>
        <v>0</v>
      </c>
      <c r="G10" s="124"/>
      <c r="H10" s="128">
        <f>SUM(D10:E10)</f>
        <v>0</v>
      </c>
      <c r="I10" s="124" t="b">
        <f>H10=C10</f>
        <v>1</v>
      </c>
    </row>
    <row r="11" spans="1:9" x14ac:dyDescent="0.3">
      <c r="A11" s="208"/>
      <c r="B11" s="208"/>
      <c r="C11" s="208"/>
      <c r="D11" s="129">
        <f>100%-E11</f>
        <v>1</v>
      </c>
      <c r="E11" s="129">
        <f>PLANILHA!W29</f>
        <v>0</v>
      </c>
      <c r="G11" s="130">
        <f>SUM(D11:F11)</f>
        <v>1</v>
      </c>
      <c r="H11" s="124"/>
      <c r="I11" s="124" t="b">
        <f>G11=1</f>
        <v>1</v>
      </c>
    </row>
    <row r="12" spans="1:9" x14ac:dyDescent="0.3">
      <c r="A12" s="125" t="s">
        <v>66</v>
      </c>
      <c r="B12" s="126" t="str">
        <f>PLANILHA!B53:H53</f>
        <v>LIMPEZA</v>
      </c>
      <c r="C12" s="127">
        <f>PLANILHA!I53</f>
        <v>0</v>
      </c>
      <c r="D12" s="127" t="e">
        <f>$C$12*D13</f>
        <v>#DIV/0!</v>
      </c>
      <c r="E12" s="127" t="e">
        <f>$C$12*E13</f>
        <v>#DIV/0!</v>
      </c>
      <c r="G12" s="124"/>
      <c r="H12" s="128" t="e">
        <f>SUM(D12:E12)</f>
        <v>#DIV/0!</v>
      </c>
      <c r="I12" s="124" t="e">
        <f>H12=C12</f>
        <v>#DIV/0!</v>
      </c>
    </row>
    <row r="13" spans="1:9" x14ac:dyDescent="0.3">
      <c r="A13" s="208"/>
      <c r="B13" s="208"/>
      <c r="C13" s="208"/>
      <c r="D13" s="129" t="e">
        <f>100%-E13</f>
        <v>#DIV/0!</v>
      </c>
      <c r="E13" s="129" t="e">
        <f>PLANILHA!W53</f>
        <v>#DIV/0!</v>
      </c>
      <c r="G13" s="130" t="e">
        <f>SUM(D13:F13)</f>
        <v>#DIV/0!</v>
      </c>
      <c r="H13" s="124"/>
      <c r="I13" s="124" t="e">
        <f>G13=1</f>
        <v>#DIV/0!</v>
      </c>
    </row>
    <row r="14" spans="1:9" x14ac:dyDescent="0.3">
      <c r="D14" s="126" t="s">
        <v>16</v>
      </c>
      <c r="E14" s="126" t="s">
        <v>16</v>
      </c>
      <c r="G14" s="124"/>
      <c r="H14" s="124"/>
      <c r="I14" s="124"/>
    </row>
    <row r="15" spans="1:9" x14ac:dyDescent="0.3">
      <c r="D15" s="131" t="e">
        <f>D12+D10+D8+D6</f>
        <v>#DIV/0!</v>
      </c>
      <c r="E15" s="131" t="e">
        <f>E12+E10+E8+E6</f>
        <v>#DIV/0!</v>
      </c>
      <c r="G15" s="124"/>
      <c r="H15" s="128" t="e">
        <f>SUM(D15:E15)</f>
        <v>#DIV/0!</v>
      </c>
      <c r="I15" s="128" t="e">
        <f>C17=H15</f>
        <v>#DIV/0!</v>
      </c>
    </row>
    <row r="16" spans="1:9" x14ac:dyDescent="0.3">
      <c r="A16" s="207"/>
      <c r="B16" s="207"/>
      <c r="C16" s="207"/>
      <c r="D16" s="132" t="e">
        <f>D15/C17</f>
        <v>#DIV/0!</v>
      </c>
      <c r="E16" s="132" t="e">
        <f>E15/C17</f>
        <v>#DIV/0!</v>
      </c>
    </row>
    <row r="17" spans="1:16384" x14ac:dyDescent="0.3">
      <c r="A17" s="133"/>
      <c r="B17" s="134" t="s">
        <v>70</v>
      </c>
      <c r="C17" s="135">
        <f>C12+C10+C8+C6</f>
        <v>0</v>
      </c>
      <c r="D17" s="136"/>
      <c r="E17" s="13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</row>
    <row r="18" spans="1:16384" x14ac:dyDescent="0.3">
      <c r="A18" s="133"/>
      <c r="B18" s="138"/>
      <c r="C18" s="133"/>
      <c r="D18" s="133"/>
      <c r="E18" s="133"/>
    </row>
    <row r="19" spans="1:16384" x14ac:dyDescent="0.3">
      <c r="A19" s="206" t="str">
        <f>PLANILHA!A58:I58</f>
        <v>______________________, ___ DE ______________ DE 2025</v>
      </c>
      <c r="B19" s="206"/>
      <c r="C19" s="206"/>
      <c r="D19" s="139"/>
      <c r="E19" s="139"/>
    </row>
    <row r="20" spans="1:16384" x14ac:dyDescent="0.3">
      <c r="A20" s="207"/>
      <c r="B20" s="207"/>
      <c r="C20" s="207"/>
      <c r="D20" s="140"/>
      <c r="E20" s="140"/>
    </row>
    <row r="21" spans="1:16384" x14ac:dyDescent="0.3">
      <c r="A21" s="207"/>
      <c r="B21" s="207"/>
      <c r="C21" s="207"/>
      <c r="D21" s="140"/>
      <c r="E21" s="140"/>
    </row>
    <row r="25" spans="1:16384" s="141" customFormat="1" ht="16.5" customHeight="1" x14ac:dyDescent="0.3">
      <c r="C25" s="200" t="str">
        <f>PLANILHA!C63</f>
        <v xml:space="preserve">nome e assintaura do responsável </v>
      </c>
      <c r="D25" s="200"/>
      <c r="E25" s="200"/>
      <c r="XFA25" s="142"/>
      <c r="XFB25" s="142"/>
      <c r="XFC25" s="142"/>
      <c r="XFD25" s="142"/>
    </row>
    <row r="26" spans="1:16384" s="141" customFormat="1" ht="16.5" customHeight="1" x14ac:dyDescent="0.3">
      <c r="C26" s="200" t="str">
        <f>PLANILHA!C64</f>
        <v>Engº Civil : CREA – _____________</v>
      </c>
      <c r="D26" s="200"/>
      <c r="E26" s="200"/>
      <c r="XFA26" s="142"/>
      <c r="XFB26" s="142"/>
      <c r="XFC26" s="142"/>
      <c r="XFD26" s="142"/>
    </row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15">
    <mergeCell ref="G4:H4"/>
    <mergeCell ref="A19:C19"/>
    <mergeCell ref="A20:C20"/>
    <mergeCell ref="A21:C21"/>
    <mergeCell ref="A7:C7"/>
    <mergeCell ref="A9:C9"/>
    <mergeCell ref="A11:C11"/>
    <mergeCell ref="A13:C13"/>
    <mergeCell ref="A16:C16"/>
    <mergeCell ref="C25:E25"/>
    <mergeCell ref="C26:E26"/>
    <mergeCell ref="A1:C1"/>
    <mergeCell ref="B2:C2"/>
    <mergeCell ref="B3:C3"/>
    <mergeCell ref="B4:C4"/>
  </mergeCells>
  <pageMargins left="0.7" right="0.7" top="1.4802083333333333" bottom="0.75" header="0.3" footer="0.3"/>
  <pageSetup paperSize="9" scale="70" orientation="portrait" horizontalDpi="300" verticalDpi="300" r:id="rId1"/>
  <headerFooter>
    <oddHeader>&amp;CIDENTIFICAÇÃO DA EMPRESA PROPONENTE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31"/>
  <sheetViews>
    <sheetView tabSelected="1" view="pageBreakPreview" topLeftCell="A206" zoomScale="110" zoomScaleNormal="100" zoomScalePageLayoutView="110" workbookViewId="0">
      <selection activeCell="A361" sqref="A361"/>
    </sheetView>
  </sheetViews>
  <sheetFormatPr defaultColWidth="9.140625" defaultRowHeight="15" customHeight="1" x14ac:dyDescent="0.25"/>
  <cols>
    <col min="1" max="1" width="11.7109375" style="143" customWidth="1"/>
    <col min="2" max="2" width="70.140625" style="144" customWidth="1"/>
    <col min="3" max="3" width="8.85546875" style="145" customWidth="1"/>
    <col min="4" max="4" width="9.85546875" style="146" customWidth="1"/>
    <col min="5" max="6" width="12.7109375" style="146" customWidth="1"/>
    <col min="7" max="7" width="2.28515625" style="147" hidden="1" customWidth="1"/>
    <col min="8" max="16384" width="9.140625" style="147"/>
  </cols>
  <sheetData>
    <row r="1" spans="1:8" ht="16.5" x14ac:dyDescent="0.25">
      <c r="B1" s="209" t="s">
        <v>137</v>
      </c>
      <c r="C1" s="209"/>
      <c r="D1" s="209"/>
      <c r="E1" s="209"/>
      <c r="F1" s="209"/>
    </row>
    <row r="2" spans="1:8" ht="16.5" x14ac:dyDescent="0.25">
      <c r="A2" s="209" t="s">
        <v>138</v>
      </c>
      <c r="B2" s="209"/>
      <c r="C2" s="209"/>
      <c r="D2" s="209"/>
      <c r="E2" s="209"/>
      <c r="F2" s="209"/>
    </row>
    <row r="3" spans="1:8" x14ac:dyDescent="0.25">
      <c r="A3" s="210" t="s">
        <v>139</v>
      </c>
      <c r="B3" s="210"/>
      <c r="C3" s="210"/>
      <c r="D3" s="210"/>
      <c r="E3" s="210"/>
      <c r="F3" s="210"/>
    </row>
    <row r="4" spans="1:8" ht="15.75" x14ac:dyDescent="0.25">
      <c r="A4" s="211" t="s">
        <v>140</v>
      </c>
      <c r="B4" s="211"/>
      <c r="C4" s="211"/>
      <c r="D4" s="211"/>
      <c r="E4" s="211"/>
      <c r="F4" s="211"/>
    </row>
    <row r="5" spans="1:8" x14ac:dyDescent="0.25">
      <c r="A5" s="148"/>
      <c r="D5" s="149"/>
      <c r="E5" s="150"/>
      <c r="F5" s="151" t="s">
        <v>141</v>
      </c>
    </row>
    <row r="6" spans="1:8" x14ac:dyDescent="0.25">
      <c r="A6" s="148"/>
      <c r="B6" s="152"/>
      <c r="C6" s="153"/>
      <c r="D6" s="149"/>
      <c r="E6" s="151" t="s">
        <v>142</v>
      </c>
      <c r="F6" s="154" t="s">
        <v>143</v>
      </c>
    </row>
    <row r="7" spans="1:8" s="145" customFormat="1" x14ac:dyDescent="0.25">
      <c r="A7" s="148"/>
      <c r="B7" s="152"/>
      <c r="C7" s="155" t="s">
        <v>144</v>
      </c>
      <c r="D7" s="156">
        <v>0</v>
      </c>
      <c r="E7" s="157" t="s">
        <v>145</v>
      </c>
      <c r="F7" s="156">
        <v>0.9778</v>
      </c>
      <c r="G7" s="147"/>
      <c r="H7" s="147"/>
    </row>
    <row r="8" spans="1:8" x14ac:dyDescent="0.25">
      <c r="A8" s="158" t="s">
        <v>146</v>
      </c>
      <c r="B8" s="159" t="s">
        <v>147</v>
      </c>
      <c r="C8" s="160" t="s">
        <v>148</v>
      </c>
      <c r="D8" s="161" t="s">
        <v>149</v>
      </c>
      <c r="E8" s="161" t="s">
        <v>150</v>
      </c>
      <c r="F8" s="161" t="s">
        <v>151</v>
      </c>
      <c r="G8" s="145"/>
      <c r="H8" s="145"/>
    </row>
    <row r="9" spans="1:8" x14ac:dyDescent="0.25">
      <c r="A9" s="162" t="s">
        <v>152</v>
      </c>
      <c r="B9" s="163" t="s">
        <v>153</v>
      </c>
      <c r="C9" s="164"/>
      <c r="D9" s="165"/>
      <c r="E9" s="165"/>
      <c r="F9" s="165"/>
      <c r="G9" s="147">
        <v>2</v>
      </c>
    </row>
    <row r="10" spans="1:8" x14ac:dyDescent="0.25">
      <c r="A10" s="166" t="s">
        <v>154</v>
      </c>
      <c r="B10" s="167" t="s">
        <v>155</v>
      </c>
      <c r="C10" s="168"/>
      <c r="D10" s="169"/>
      <c r="E10" s="169"/>
      <c r="F10" s="169"/>
      <c r="G10" s="147">
        <v>5</v>
      </c>
    </row>
    <row r="11" spans="1:8" ht="30" x14ac:dyDescent="0.25">
      <c r="A11" s="166" t="s">
        <v>156</v>
      </c>
      <c r="B11" s="167" t="s">
        <v>157</v>
      </c>
      <c r="C11" s="168" t="s">
        <v>158</v>
      </c>
      <c r="D11" s="169"/>
      <c r="E11" s="169">
        <v>5890.28</v>
      </c>
      <c r="F11" s="169">
        <v>5890.28</v>
      </c>
      <c r="G11" s="147">
        <v>9</v>
      </c>
    </row>
    <row r="12" spans="1:8" ht="30" x14ac:dyDescent="0.25">
      <c r="A12" s="166" t="s">
        <v>159</v>
      </c>
      <c r="B12" s="167" t="s">
        <v>160</v>
      </c>
      <c r="C12" s="168" t="s">
        <v>158</v>
      </c>
      <c r="D12" s="169"/>
      <c r="E12" s="169">
        <v>7832.93</v>
      </c>
      <c r="F12" s="169">
        <v>7832.93</v>
      </c>
      <c r="G12" s="147">
        <v>9</v>
      </c>
    </row>
    <row r="13" spans="1:8" ht="30" x14ac:dyDescent="0.25">
      <c r="A13" s="166" t="s">
        <v>161</v>
      </c>
      <c r="B13" s="167" t="s">
        <v>162</v>
      </c>
      <c r="C13" s="168" t="s">
        <v>158</v>
      </c>
      <c r="D13" s="169"/>
      <c r="E13" s="169">
        <v>13380.39</v>
      </c>
      <c r="F13" s="169">
        <v>13380.39</v>
      </c>
      <c r="G13" s="147">
        <v>9</v>
      </c>
    </row>
    <row r="14" spans="1:8" ht="30" x14ac:dyDescent="0.25">
      <c r="A14" s="166" t="s">
        <v>163</v>
      </c>
      <c r="B14" s="167" t="s">
        <v>164</v>
      </c>
      <c r="C14" s="168" t="s">
        <v>158</v>
      </c>
      <c r="D14" s="169"/>
      <c r="E14" s="169">
        <v>18346.09</v>
      </c>
      <c r="F14" s="169">
        <v>18346.09</v>
      </c>
      <c r="G14" s="147">
        <v>9</v>
      </c>
    </row>
    <row r="15" spans="1:8" ht="30" x14ac:dyDescent="0.25">
      <c r="A15" s="166" t="s">
        <v>165</v>
      </c>
      <c r="B15" s="167" t="s">
        <v>166</v>
      </c>
      <c r="C15" s="168" t="s">
        <v>158</v>
      </c>
      <c r="D15" s="169"/>
      <c r="E15" s="169">
        <v>21379.53</v>
      </c>
      <c r="F15" s="169">
        <v>21379.53</v>
      </c>
      <c r="G15" s="147">
        <v>9</v>
      </c>
    </row>
    <row r="16" spans="1:8" x14ac:dyDescent="0.25">
      <c r="A16" s="166" t="s">
        <v>167</v>
      </c>
      <c r="B16" s="167" t="s">
        <v>168</v>
      </c>
      <c r="C16" s="168"/>
      <c r="D16" s="169"/>
      <c r="E16" s="169"/>
      <c r="F16" s="169"/>
      <c r="G16" s="147">
        <v>5</v>
      </c>
    </row>
    <row r="17" spans="1:7" ht="30" x14ac:dyDescent="0.25">
      <c r="A17" s="166" t="s">
        <v>169</v>
      </c>
      <c r="B17" s="167" t="s">
        <v>170</v>
      </c>
      <c r="C17" s="168" t="s">
        <v>158</v>
      </c>
      <c r="D17" s="169"/>
      <c r="E17" s="169">
        <v>7523.6</v>
      </c>
      <c r="F17" s="169">
        <v>7523.6</v>
      </c>
      <c r="G17" s="147">
        <v>9</v>
      </c>
    </row>
    <row r="18" spans="1:7" ht="45" x14ac:dyDescent="0.25">
      <c r="A18" s="166" t="s">
        <v>171</v>
      </c>
      <c r="B18" s="167" t="s">
        <v>172</v>
      </c>
      <c r="C18" s="168" t="s">
        <v>158</v>
      </c>
      <c r="D18" s="169"/>
      <c r="E18" s="169">
        <v>12743.6</v>
      </c>
      <c r="F18" s="169">
        <v>12743.6</v>
      </c>
      <c r="G18" s="147">
        <v>9</v>
      </c>
    </row>
    <row r="19" spans="1:7" ht="45" x14ac:dyDescent="0.25">
      <c r="A19" s="166" t="s">
        <v>173</v>
      </c>
      <c r="B19" s="167" t="s">
        <v>174</v>
      </c>
      <c r="C19" s="168" t="s">
        <v>158</v>
      </c>
      <c r="D19" s="169"/>
      <c r="E19" s="169">
        <v>17244.400000000001</v>
      </c>
      <c r="F19" s="169">
        <v>17244.400000000001</v>
      </c>
      <c r="G19" s="147">
        <v>9</v>
      </c>
    </row>
    <row r="20" spans="1:7" ht="45" x14ac:dyDescent="0.25">
      <c r="A20" s="166" t="s">
        <v>175</v>
      </c>
      <c r="B20" s="167" t="s">
        <v>176</v>
      </c>
      <c r="C20" s="168" t="s">
        <v>158</v>
      </c>
      <c r="D20" s="169"/>
      <c r="E20" s="169">
        <v>22937</v>
      </c>
      <c r="F20" s="169">
        <v>22937</v>
      </c>
      <c r="G20" s="147">
        <v>9</v>
      </c>
    </row>
    <row r="21" spans="1:7" x14ac:dyDescent="0.25">
      <c r="A21" s="166" t="s">
        <v>177</v>
      </c>
      <c r="B21" s="167" t="s">
        <v>178</v>
      </c>
      <c r="C21" s="168"/>
      <c r="D21" s="169"/>
      <c r="E21" s="169"/>
      <c r="F21" s="169"/>
      <c r="G21" s="147">
        <v>5</v>
      </c>
    </row>
    <row r="22" spans="1:7" x14ac:dyDescent="0.25">
      <c r="A22" s="166" t="s">
        <v>179</v>
      </c>
      <c r="B22" s="167" t="s">
        <v>180</v>
      </c>
      <c r="C22" s="168" t="s">
        <v>158</v>
      </c>
      <c r="D22" s="169"/>
      <c r="E22" s="169">
        <v>2963.49</v>
      </c>
      <c r="F22" s="169">
        <v>2963.49</v>
      </c>
      <c r="G22" s="147">
        <v>9</v>
      </c>
    </row>
    <row r="23" spans="1:7" x14ac:dyDescent="0.25">
      <c r="A23" s="166" t="s">
        <v>181</v>
      </c>
      <c r="B23" s="167" t="s">
        <v>182</v>
      </c>
      <c r="C23" s="168" t="s">
        <v>158</v>
      </c>
      <c r="D23" s="169"/>
      <c r="E23" s="169">
        <v>4006.34</v>
      </c>
      <c r="F23" s="169">
        <v>4006.34</v>
      </c>
      <c r="G23" s="147">
        <v>9</v>
      </c>
    </row>
    <row r="24" spans="1:7" x14ac:dyDescent="0.25">
      <c r="A24" s="166" t="s">
        <v>183</v>
      </c>
      <c r="B24" s="167" t="s">
        <v>184</v>
      </c>
      <c r="C24" s="168" t="s">
        <v>158</v>
      </c>
      <c r="D24" s="169"/>
      <c r="E24" s="169">
        <v>2173.38</v>
      </c>
      <c r="F24" s="169">
        <v>2173.38</v>
      </c>
      <c r="G24" s="147">
        <v>9</v>
      </c>
    </row>
    <row r="25" spans="1:7" x14ac:dyDescent="0.25">
      <c r="A25" s="166" t="s">
        <v>185</v>
      </c>
      <c r="B25" s="167" t="s">
        <v>186</v>
      </c>
      <c r="C25" s="168" t="s">
        <v>158</v>
      </c>
      <c r="D25" s="169"/>
      <c r="E25" s="169">
        <v>2973.59</v>
      </c>
      <c r="F25" s="169">
        <v>2973.59</v>
      </c>
      <c r="G25" s="147">
        <v>9</v>
      </c>
    </row>
    <row r="26" spans="1:7" x14ac:dyDescent="0.25">
      <c r="A26" s="166" t="s">
        <v>187</v>
      </c>
      <c r="B26" s="167" t="s">
        <v>188</v>
      </c>
      <c r="C26" s="168" t="s">
        <v>158</v>
      </c>
      <c r="D26" s="169"/>
      <c r="E26" s="169">
        <v>933.03</v>
      </c>
      <c r="F26" s="169">
        <v>933.03</v>
      </c>
      <c r="G26" s="147">
        <v>9</v>
      </c>
    </row>
    <row r="27" spans="1:7" x14ac:dyDescent="0.25">
      <c r="A27" s="166" t="s">
        <v>189</v>
      </c>
      <c r="B27" s="167" t="s">
        <v>190</v>
      </c>
      <c r="C27" s="168" t="s">
        <v>158</v>
      </c>
      <c r="D27" s="169"/>
      <c r="E27" s="169">
        <v>1241.98</v>
      </c>
      <c r="F27" s="169">
        <v>1241.98</v>
      </c>
      <c r="G27" s="147">
        <v>9</v>
      </c>
    </row>
    <row r="28" spans="1:7" x14ac:dyDescent="0.25">
      <c r="A28" s="166" t="s">
        <v>191</v>
      </c>
      <c r="B28" s="167" t="s">
        <v>192</v>
      </c>
      <c r="C28" s="168" t="s">
        <v>158</v>
      </c>
      <c r="D28" s="169"/>
      <c r="E28" s="169">
        <v>1036.1099999999999</v>
      </c>
      <c r="F28" s="169">
        <v>1036.1099999999999</v>
      </c>
      <c r="G28" s="147">
        <v>9</v>
      </c>
    </row>
    <row r="29" spans="1:7" x14ac:dyDescent="0.25">
      <c r="A29" s="166" t="s">
        <v>193</v>
      </c>
      <c r="B29" s="167" t="s">
        <v>194</v>
      </c>
      <c r="C29" s="168" t="s">
        <v>158</v>
      </c>
      <c r="D29" s="169"/>
      <c r="E29" s="169">
        <v>1436.63</v>
      </c>
      <c r="F29" s="169">
        <v>1436.63</v>
      </c>
      <c r="G29" s="147">
        <v>9</v>
      </c>
    </row>
    <row r="30" spans="1:7" x14ac:dyDescent="0.25">
      <c r="A30" s="166" t="s">
        <v>195</v>
      </c>
      <c r="B30" s="167" t="s">
        <v>196</v>
      </c>
      <c r="C30" s="168" t="s">
        <v>158</v>
      </c>
      <c r="D30" s="169"/>
      <c r="E30" s="169">
        <v>1994.3</v>
      </c>
      <c r="F30" s="169">
        <v>1994.3</v>
      </c>
      <c r="G30" s="147">
        <v>9</v>
      </c>
    </row>
    <row r="31" spans="1:7" x14ac:dyDescent="0.25">
      <c r="A31" s="166" t="s">
        <v>197</v>
      </c>
      <c r="B31" s="167" t="s">
        <v>198</v>
      </c>
      <c r="C31" s="168" t="s">
        <v>158</v>
      </c>
      <c r="D31" s="169"/>
      <c r="E31" s="169">
        <v>2718.44</v>
      </c>
      <c r="F31" s="169">
        <v>2718.44</v>
      </c>
      <c r="G31" s="147">
        <v>9</v>
      </c>
    </row>
    <row r="32" spans="1:7" x14ac:dyDescent="0.25">
      <c r="A32" s="166" t="s">
        <v>199</v>
      </c>
      <c r="B32" s="167" t="s">
        <v>200</v>
      </c>
      <c r="C32" s="168" t="s">
        <v>158</v>
      </c>
      <c r="D32" s="169"/>
      <c r="E32" s="169">
        <v>1721.75</v>
      </c>
      <c r="F32" s="169">
        <v>1721.75</v>
      </c>
      <c r="G32" s="147">
        <v>9</v>
      </c>
    </row>
    <row r="33" spans="1:7" x14ac:dyDescent="0.25">
      <c r="A33" s="166" t="s">
        <v>201</v>
      </c>
      <c r="B33" s="167" t="s">
        <v>202</v>
      </c>
      <c r="C33" s="168" t="s">
        <v>158</v>
      </c>
      <c r="D33" s="169"/>
      <c r="E33" s="169">
        <v>2225.4299999999998</v>
      </c>
      <c r="F33" s="169">
        <v>2225.4299999999998</v>
      </c>
      <c r="G33" s="147">
        <v>9</v>
      </c>
    </row>
    <row r="34" spans="1:7" x14ac:dyDescent="0.25">
      <c r="A34" s="166" t="s">
        <v>203</v>
      </c>
      <c r="B34" s="167" t="s">
        <v>204</v>
      </c>
      <c r="C34" s="168"/>
      <c r="D34" s="169"/>
      <c r="E34" s="169"/>
      <c r="F34" s="169"/>
      <c r="G34" s="147">
        <v>5</v>
      </c>
    </row>
    <row r="35" spans="1:7" ht="30" x14ac:dyDescent="0.25">
      <c r="A35" s="166" t="s">
        <v>205</v>
      </c>
      <c r="B35" s="167" t="s">
        <v>206</v>
      </c>
      <c r="C35" s="168" t="s">
        <v>207</v>
      </c>
      <c r="D35" s="169">
        <v>1148.01</v>
      </c>
      <c r="E35" s="169"/>
      <c r="F35" s="169">
        <v>1148.01</v>
      </c>
      <c r="G35" s="147">
        <v>9</v>
      </c>
    </row>
    <row r="36" spans="1:7" x14ac:dyDescent="0.25">
      <c r="A36" s="166" t="s">
        <v>208</v>
      </c>
      <c r="B36" s="167" t="s">
        <v>209</v>
      </c>
      <c r="C36" s="168" t="s">
        <v>210</v>
      </c>
      <c r="D36" s="169">
        <v>0.05</v>
      </c>
      <c r="E36" s="169">
        <v>0.15</v>
      </c>
      <c r="F36" s="169">
        <v>0.2</v>
      </c>
      <c r="G36" s="147">
        <v>9</v>
      </c>
    </row>
    <row r="37" spans="1:7" ht="45" x14ac:dyDescent="0.25">
      <c r="A37" s="166" t="s">
        <v>211</v>
      </c>
      <c r="B37" s="167" t="s">
        <v>212</v>
      </c>
      <c r="C37" s="168" t="s">
        <v>210</v>
      </c>
      <c r="D37" s="169">
        <v>0.39</v>
      </c>
      <c r="E37" s="169">
        <v>0.49</v>
      </c>
      <c r="F37" s="169">
        <v>0.88</v>
      </c>
      <c r="G37" s="147">
        <v>9</v>
      </c>
    </row>
    <row r="38" spans="1:7" ht="45" x14ac:dyDescent="0.25">
      <c r="A38" s="166" t="s">
        <v>213</v>
      </c>
      <c r="B38" s="167" t="s">
        <v>214</v>
      </c>
      <c r="C38" s="168" t="s">
        <v>210</v>
      </c>
      <c r="D38" s="169">
        <v>0.32</v>
      </c>
      <c r="E38" s="169">
        <v>0.37</v>
      </c>
      <c r="F38" s="169">
        <v>0.69</v>
      </c>
      <c r="G38" s="147">
        <v>9</v>
      </c>
    </row>
    <row r="39" spans="1:7" ht="30" x14ac:dyDescent="0.25">
      <c r="A39" s="166" t="s">
        <v>215</v>
      </c>
      <c r="B39" s="167" t="s">
        <v>216</v>
      </c>
      <c r="C39" s="168" t="s">
        <v>210</v>
      </c>
      <c r="D39" s="169">
        <v>0.26</v>
      </c>
      <c r="E39" s="169">
        <v>0.3</v>
      </c>
      <c r="F39" s="169">
        <v>0.56000000000000005</v>
      </c>
      <c r="G39" s="147">
        <v>9</v>
      </c>
    </row>
    <row r="40" spans="1:7" ht="30" x14ac:dyDescent="0.25">
      <c r="A40" s="166" t="s">
        <v>217</v>
      </c>
      <c r="B40" s="167" t="s">
        <v>218</v>
      </c>
      <c r="C40" s="168" t="s">
        <v>210</v>
      </c>
      <c r="D40" s="169">
        <v>0.35</v>
      </c>
      <c r="E40" s="169">
        <v>0.42</v>
      </c>
      <c r="F40" s="169">
        <v>0.77</v>
      </c>
      <c r="G40" s="147">
        <v>9</v>
      </c>
    </row>
    <row r="41" spans="1:7" ht="30" x14ac:dyDescent="0.25">
      <c r="A41" s="166" t="s">
        <v>219</v>
      </c>
      <c r="B41" s="167" t="s">
        <v>220</v>
      </c>
      <c r="C41" s="168" t="s">
        <v>210</v>
      </c>
      <c r="D41" s="169">
        <v>0.17</v>
      </c>
      <c r="E41" s="169">
        <v>0.47</v>
      </c>
      <c r="F41" s="169">
        <v>0.64</v>
      </c>
      <c r="G41" s="147">
        <v>9</v>
      </c>
    </row>
    <row r="42" spans="1:7" ht="30" x14ac:dyDescent="0.25">
      <c r="A42" s="166" t="s">
        <v>221</v>
      </c>
      <c r="B42" s="167" t="s">
        <v>222</v>
      </c>
      <c r="C42" s="168" t="s">
        <v>210</v>
      </c>
      <c r="D42" s="169">
        <v>0.22</v>
      </c>
      <c r="E42" s="169">
        <v>0.26</v>
      </c>
      <c r="F42" s="169">
        <v>0.48</v>
      </c>
      <c r="G42" s="147">
        <v>9</v>
      </c>
    </row>
    <row r="43" spans="1:7" ht="30" x14ac:dyDescent="0.25">
      <c r="A43" s="166" t="s">
        <v>223</v>
      </c>
      <c r="B43" s="167" t="s">
        <v>224</v>
      </c>
      <c r="C43" s="168" t="s">
        <v>210</v>
      </c>
      <c r="D43" s="169">
        <v>0.31</v>
      </c>
      <c r="E43" s="169">
        <v>0.37</v>
      </c>
      <c r="F43" s="169">
        <v>0.68</v>
      </c>
      <c r="G43" s="147">
        <v>9</v>
      </c>
    </row>
    <row r="44" spans="1:7" ht="30" x14ac:dyDescent="0.25">
      <c r="A44" s="166" t="s">
        <v>225</v>
      </c>
      <c r="B44" s="167" t="s">
        <v>226</v>
      </c>
      <c r="C44" s="168" t="s">
        <v>210</v>
      </c>
      <c r="D44" s="169">
        <v>0.27</v>
      </c>
      <c r="E44" s="169">
        <v>0.33</v>
      </c>
      <c r="F44" s="169">
        <v>0.6</v>
      </c>
      <c r="G44" s="147">
        <v>9</v>
      </c>
    </row>
    <row r="45" spans="1:7" ht="30" x14ac:dyDescent="0.25">
      <c r="A45" s="166" t="s">
        <v>227</v>
      </c>
      <c r="B45" s="167" t="s">
        <v>228</v>
      </c>
      <c r="C45" s="168" t="s">
        <v>210</v>
      </c>
      <c r="D45" s="169">
        <v>0.26</v>
      </c>
      <c r="E45" s="169">
        <v>0.31</v>
      </c>
      <c r="F45" s="169">
        <v>0.56999999999999995</v>
      </c>
      <c r="G45" s="147">
        <v>9</v>
      </c>
    </row>
    <row r="46" spans="1:7" ht="45" x14ac:dyDescent="0.25">
      <c r="A46" s="166" t="s">
        <v>229</v>
      </c>
      <c r="B46" s="167" t="s">
        <v>230</v>
      </c>
      <c r="C46" s="168" t="s">
        <v>210</v>
      </c>
      <c r="D46" s="169">
        <v>0.43</v>
      </c>
      <c r="E46" s="169">
        <v>0.51</v>
      </c>
      <c r="F46" s="169">
        <v>0.94</v>
      </c>
      <c r="G46" s="147">
        <v>9</v>
      </c>
    </row>
    <row r="47" spans="1:7" ht="45" x14ac:dyDescent="0.25">
      <c r="A47" s="166" t="s">
        <v>231</v>
      </c>
      <c r="B47" s="167" t="s">
        <v>232</v>
      </c>
      <c r="C47" s="168" t="s">
        <v>210</v>
      </c>
      <c r="D47" s="169">
        <v>0.34</v>
      </c>
      <c r="E47" s="169">
        <v>0.42</v>
      </c>
      <c r="F47" s="169">
        <v>0.76</v>
      </c>
      <c r="G47" s="147">
        <v>9</v>
      </c>
    </row>
    <row r="48" spans="1:7" ht="30" x14ac:dyDescent="0.25">
      <c r="A48" s="166" t="s">
        <v>233</v>
      </c>
      <c r="B48" s="167" t="s">
        <v>234</v>
      </c>
      <c r="C48" s="168" t="s">
        <v>210</v>
      </c>
      <c r="D48" s="169">
        <v>0.27</v>
      </c>
      <c r="E48" s="169">
        <v>0.33</v>
      </c>
      <c r="F48" s="169">
        <v>0.6</v>
      </c>
      <c r="G48" s="147">
        <v>9</v>
      </c>
    </row>
    <row r="49" spans="1:7" ht="30" x14ac:dyDescent="0.25">
      <c r="A49" s="166" t="s">
        <v>235</v>
      </c>
      <c r="B49" s="167" t="s">
        <v>236</v>
      </c>
      <c r="C49" s="168" t="s">
        <v>210</v>
      </c>
      <c r="D49" s="169">
        <v>0.36</v>
      </c>
      <c r="E49" s="169">
        <v>0.44</v>
      </c>
      <c r="F49" s="169">
        <v>0.8</v>
      </c>
      <c r="G49" s="147">
        <v>9</v>
      </c>
    </row>
    <row r="50" spans="1:7" ht="30" x14ac:dyDescent="0.25">
      <c r="A50" s="166" t="s">
        <v>237</v>
      </c>
      <c r="B50" s="167" t="s">
        <v>238</v>
      </c>
      <c r="C50" s="168" t="s">
        <v>210</v>
      </c>
      <c r="D50" s="169">
        <v>0.28999999999999998</v>
      </c>
      <c r="E50" s="169">
        <v>0.35</v>
      </c>
      <c r="F50" s="169">
        <v>0.64</v>
      </c>
      <c r="G50" s="147">
        <v>9</v>
      </c>
    </row>
    <row r="51" spans="1:7" ht="30" x14ac:dyDescent="0.25">
      <c r="A51" s="166" t="s">
        <v>239</v>
      </c>
      <c r="B51" s="167" t="s">
        <v>240</v>
      </c>
      <c r="C51" s="168" t="s">
        <v>210</v>
      </c>
      <c r="D51" s="169">
        <v>0.25</v>
      </c>
      <c r="E51" s="169">
        <v>0.3</v>
      </c>
      <c r="F51" s="169">
        <v>0.55000000000000004</v>
      </c>
      <c r="G51" s="147">
        <v>9</v>
      </c>
    </row>
    <row r="52" spans="1:7" ht="30" x14ac:dyDescent="0.25">
      <c r="A52" s="166" t="s">
        <v>241</v>
      </c>
      <c r="B52" s="167" t="s">
        <v>242</v>
      </c>
      <c r="C52" s="168" t="s">
        <v>210</v>
      </c>
      <c r="D52" s="169">
        <v>0.42</v>
      </c>
      <c r="E52" s="169">
        <v>0.49</v>
      </c>
      <c r="F52" s="169">
        <v>0.91</v>
      </c>
      <c r="G52" s="147">
        <v>9</v>
      </c>
    </row>
    <row r="53" spans="1:7" ht="30" x14ac:dyDescent="0.25">
      <c r="A53" s="166" t="s">
        <v>243</v>
      </c>
      <c r="B53" s="167" t="s">
        <v>244</v>
      </c>
      <c r="C53" s="168" t="s">
        <v>210</v>
      </c>
      <c r="D53" s="169">
        <v>0.28000000000000003</v>
      </c>
      <c r="E53" s="169">
        <v>0.34</v>
      </c>
      <c r="F53" s="169">
        <v>0.62</v>
      </c>
      <c r="G53" s="147">
        <v>9</v>
      </c>
    </row>
    <row r="54" spans="1:7" ht="30" x14ac:dyDescent="0.25">
      <c r="A54" s="166" t="s">
        <v>245</v>
      </c>
      <c r="B54" s="167" t="s">
        <v>246</v>
      </c>
      <c r="C54" s="168" t="s">
        <v>210</v>
      </c>
      <c r="D54" s="169">
        <v>0.17</v>
      </c>
      <c r="E54" s="169">
        <v>0.35</v>
      </c>
      <c r="F54" s="169">
        <v>0.52</v>
      </c>
      <c r="G54" s="147">
        <v>9</v>
      </c>
    </row>
    <row r="55" spans="1:7" ht="30" x14ac:dyDescent="0.25">
      <c r="A55" s="166" t="s">
        <v>247</v>
      </c>
      <c r="B55" s="167" t="s">
        <v>248</v>
      </c>
      <c r="C55" s="168" t="s">
        <v>210</v>
      </c>
      <c r="D55" s="169">
        <v>0.17</v>
      </c>
      <c r="E55" s="169">
        <v>0.21</v>
      </c>
      <c r="F55" s="169">
        <v>0.38</v>
      </c>
      <c r="G55" s="147">
        <v>9</v>
      </c>
    </row>
    <row r="56" spans="1:7" ht="30" x14ac:dyDescent="0.25">
      <c r="A56" s="166" t="s">
        <v>249</v>
      </c>
      <c r="B56" s="167" t="s">
        <v>250</v>
      </c>
      <c r="C56" s="168" t="s">
        <v>210</v>
      </c>
      <c r="D56" s="169">
        <v>0.13</v>
      </c>
      <c r="E56" s="169">
        <v>0.16</v>
      </c>
      <c r="F56" s="169">
        <v>0.28999999999999998</v>
      </c>
      <c r="G56" s="147">
        <v>9</v>
      </c>
    </row>
    <row r="57" spans="1:7" ht="30" x14ac:dyDescent="0.25">
      <c r="A57" s="166" t="s">
        <v>251</v>
      </c>
      <c r="B57" s="167" t="s">
        <v>252</v>
      </c>
      <c r="C57" s="168" t="s">
        <v>210</v>
      </c>
      <c r="D57" s="169">
        <v>0.1</v>
      </c>
      <c r="E57" s="169">
        <v>0.12</v>
      </c>
      <c r="F57" s="169">
        <v>0.22</v>
      </c>
      <c r="G57" s="147">
        <v>9</v>
      </c>
    </row>
    <row r="58" spans="1:7" x14ac:dyDescent="0.25">
      <c r="A58" s="166" t="s">
        <v>253</v>
      </c>
      <c r="B58" s="167" t="s">
        <v>254</v>
      </c>
      <c r="C58" s="168" t="s">
        <v>210</v>
      </c>
      <c r="D58" s="169">
        <v>0.09</v>
      </c>
      <c r="E58" s="169">
        <v>0.09</v>
      </c>
      <c r="F58" s="169">
        <v>0.18</v>
      </c>
      <c r="G58" s="147">
        <v>9</v>
      </c>
    </row>
    <row r="59" spans="1:7" x14ac:dyDescent="0.25">
      <c r="A59" s="166" t="s">
        <v>255</v>
      </c>
      <c r="B59" s="167" t="s">
        <v>256</v>
      </c>
      <c r="C59" s="168" t="s">
        <v>257</v>
      </c>
      <c r="D59" s="169">
        <v>585.1</v>
      </c>
      <c r="E59" s="169">
        <v>615.47</v>
      </c>
      <c r="F59" s="169">
        <v>1200.57</v>
      </c>
      <c r="G59" s="147">
        <v>9</v>
      </c>
    </row>
    <row r="60" spans="1:7" ht="30" x14ac:dyDescent="0.25">
      <c r="A60" s="166" t="s">
        <v>258</v>
      </c>
      <c r="B60" s="167" t="s">
        <v>259</v>
      </c>
      <c r="C60" s="168" t="s">
        <v>158</v>
      </c>
      <c r="D60" s="169">
        <v>708.99</v>
      </c>
      <c r="E60" s="169">
        <v>420.57</v>
      </c>
      <c r="F60" s="169">
        <v>1129.56</v>
      </c>
      <c r="G60" s="147">
        <v>9</v>
      </c>
    </row>
    <row r="61" spans="1:7" x14ac:dyDescent="0.25">
      <c r="A61" s="166" t="s">
        <v>260</v>
      </c>
      <c r="B61" s="167" t="s">
        <v>261</v>
      </c>
      <c r="C61" s="168"/>
      <c r="D61" s="169"/>
      <c r="E61" s="169"/>
      <c r="F61" s="169"/>
      <c r="G61" s="147">
        <v>5</v>
      </c>
    </row>
    <row r="62" spans="1:7" ht="30" x14ac:dyDescent="0.25">
      <c r="A62" s="166" t="s">
        <v>262</v>
      </c>
      <c r="B62" s="167" t="s">
        <v>263</v>
      </c>
      <c r="C62" s="168" t="s">
        <v>207</v>
      </c>
      <c r="D62" s="169">
        <v>1285.68</v>
      </c>
      <c r="E62" s="169"/>
      <c r="F62" s="169">
        <v>1285.68</v>
      </c>
      <c r="G62" s="147">
        <v>9</v>
      </c>
    </row>
    <row r="63" spans="1:7" ht="30" x14ac:dyDescent="0.25">
      <c r="A63" s="166" t="s">
        <v>264</v>
      </c>
      <c r="B63" s="167" t="s">
        <v>265</v>
      </c>
      <c r="C63" s="168" t="s">
        <v>207</v>
      </c>
      <c r="D63" s="169">
        <v>6660.6</v>
      </c>
      <c r="E63" s="169"/>
      <c r="F63" s="169">
        <v>6660.6</v>
      </c>
      <c r="G63" s="147">
        <v>9</v>
      </c>
    </row>
    <row r="64" spans="1:7" x14ac:dyDescent="0.25">
      <c r="A64" s="166" t="s">
        <v>266</v>
      </c>
      <c r="B64" s="167" t="s">
        <v>267</v>
      </c>
      <c r="C64" s="168" t="s">
        <v>268</v>
      </c>
      <c r="D64" s="169">
        <v>97.94</v>
      </c>
      <c r="E64" s="169"/>
      <c r="F64" s="169">
        <v>97.94</v>
      </c>
      <c r="G64" s="147">
        <v>9</v>
      </c>
    </row>
    <row r="65" spans="1:7" x14ac:dyDescent="0.25">
      <c r="A65" s="166" t="s">
        <v>269</v>
      </c>
      <c r="B65" s="167" t="s">
        <v>270</v>
      </c>
      <c r="C65" s="168" t="s">
        <v>268</v>
      </c>
      <c r="D65" s="169">
        <v>89.71</v>
      </c>
      <c r="E65" s="169"/>
      <c r="F65" s="169">
        <v>89.71</v>
      </c>
      <c r="G65" s="147">
        <v>9</v>
      </c>
    </row>
    <row r="66" spans="1:7" x14ac:dyDescent="0.25">
      <c r="A66" s="166" t="s">
        <v>271</v>
      </c>
      <c r="B66" s="167" t="s">
        <v>272</v>
      </c>
      <c r="C66" s="168" t="s">
        <v>268</v>
      </c>
      <c r="D66" s="169">
        <v>398.67</v>
      </c>
      <c r="E66" s="169"/>
      <c r="F66" s="169">
        <v>398.67</v>
      </c>
      <c r="G66" s="147">
        <v>9</v>
      </c>
    </row>
    <row r="67" spans="1:7" x14ac:dyDescent="0.25">
      <c r="A67" s="166" t="s">
        <v>273</v>
      </c>
      <c r="B67" s="167" t="s">
        <v>274</v>
      </c>
      <c r="C67" s="168" t="s">
        <v>268</v>
      </c>
      <c r="D67" s="169">
        <v>638.01</v>
      </c>
      <c r="E67" s="169"/>
      <c r="F67" s="169">
        <v>638.01</v>
      </c>
      <c r="G67" s="147">
        <v>9</v>
      </c>
    </row>
    <row r="68" spans="1:7" ht="30" x14ac:dyDescent="0.25">
      <c r="A68" s="166" t="s">
        <v>275</v>
      </c>
      <c r="B68" s="167" t="s">
        <v>276</v>
      </c>
      <c r="C68" s="168" t="s">
        <v>268</v>
      </c>
      <c r="D68" s="169">
        <v>94.44</v>
      </c>
      <c r="E68" s="169"/>
      <c r="F68" s="169">
        <v>94.44</v>
      </c>
      <c r="G68" s="147">
        <v>9</v>
      </c>
    </row>
    <row r="69" spans="1:7" x14ac:dyDescent="0.25">
      <c r="A69" s="166" t="s">
        <v>277</v>
      </c>
      <c r="B69" s="167" t="s">
        <v>278</v>
      </c>
      <c r="C69" s="168"/>
      <c r="D69" s="169"/>
      <c r="E69" s="169"/>
      <c r="F69" s="169"/>
      <c r="G69" s="147">
        <v>5</v>
      </c>
    </row>
    <row r="70" spans="1:7" ht="30" x14ac:dyDescent="0.25">
      <c r="A70" s="166" t="s">
        <v>279</v>
      </c>
      <c r="B70" s="167" t="s">
        <v>280</v>
      </c>
      <c r="C70" s="168" t="s">
        <v>207</v>
      </c>
      <c r="D70" s="169">
        <v>405.36</v>
      </c>
      <c r="E70" s="169"/>
      <c r="F70" s="169">
        <v>405.36</v>
      </c>
      <c r="G70" s="147">
        <v>9</v>
      </c>
    </row>
    <row r="71" spans="1:7" x14ac:dyDescent="0.25">
      <c r="A71" s="166" t="s">
        <v>281</v>
      </c>
      <c r="B71" s="167" t="s">
        <v>282</v>
      </c>
      <c r="C71" s="168" t="s">
        <v>210</v>
      </c>
      <c r="D71" s="169">
        <v>2.83</v>
      </c>
      <c r="E71" s="169">
        <v>5.57</v>
      </c>
      <c r="F71" s="169">
        <v>8.4</v>
      </c>
      <c r="G71" s="147">
        <v>9</v>
      </c>
    </row>
    <row r="72" spans="1:7" x14ac:dyDescent="0.25">
      <c r="A72" s="166" t="s">
        <v>283</v>
      </c>
      <c r="B72" s="167" t="s">
        <v>284</v>
      </c>
      <c r="C72" s="168" t="s">
        <v>210</v>
      </c>
      <c r="D72" s="169">
        <v>102.6</v>
      </c>
      <c r="E72" s="169">
        <v>41.18</v>
      </c>
      <c r="F72" s="169">
        <v>143.78</v>
      </c>
      <c r="G72" s="147">
        <v>9</v>
      </c>
    </row>
    <row r="73" spans="1:7" x14ac:dyDescent="0.25">
      <c r="A73" s="166" t="s">
        <v>285</v>
      </c>
      <c r="B73" s="167" t="s">
        <v>286</v>
      </c>
      <c r="C73" s="168" t="s">
        <v>210</v>
      </c>
      <c r="D73" s="169">
        <v>24.82</v>
      </c>
      <c r="E73" s="169">
        <v>39.26</v>
      </c>
      <c r="F73" s="169">
        <v>64.08</v>
      </c>
      <c r="G73" s="147">
        <v>9</v>
      </c>
    </row>
    <row r="74" spans="1:7" x14ac:dyDescent="0.25">
      <c r="A74" s="166" t="s">
        <v>287</v>
      </c>
      <c r="B74" s="167" t="s">
        <v>288</v>
      </c>
      <c r="C74" s="168" t="s">
        <v>210</v>
      </c>
      <c r="D74" s="169"/>
      <c r="E74" s="169">
        <v>27.86</v>
      </c>
      <c r="F74" s="169">
        <v>27.86</v>
      </c>
      <c r="G74" s="147">
        <v>9</v>
      </c>
    </row>
    <row r="75" spans="1:7" x14ac:dyDescent="0.25">
      <c r="A75" s="166" t="s">
        <v>289</v>
      </c>
      <c r="B75" s="167" t="s">
        <v>290</v>
      </c>
      <c r="C75" s="168" t="s">
        <v>268</v>
      </c>
      <c r="D75" s="169">
        <v>1.05</v>
      </c>
      <c r="E75" s="169">
        <v>4.12</v>
      </c>
      <c r="F75" s="169">
        <v>5.17</v>
      </c>
      <c r="G75" s="147">
        <v>9</v>
      </c>
    </row>
    <row r="76" spans="1:7" ht="30" x14ac:dyDescent="0.25">
      <c r="A76" s="166" t="s">
        <v>291</v>
      </c>
      <c r="B76" s="167" t="s">
        <v>292</v>
      </c>
      <c r="C76" s="168" t="s">
        <v>293</v>
      </c>
      <c r="D76" s="169"/>
      <c r="E76" s="169">
        <v>420.42</v>
      </c>
      <c r="F76" s="169">
        <v>420.42</v>
      </c>
      <c r="G76" s="147">
        <v>9</v>
      </c>
    </row>
    <row r="77" spans="1:7" x14ac:dyDescent="0.25">
      <c r="A77" s="166" t="s">
        <v>294</v>
      </c>
      <c r="B77" s="167" t="s">
        <v>295</v>
      </c>
      <c r="C77" s="168" t="s">
        <v>268</v>
      </c>
      <c r="D77" s="169">
        <v>242.99</v>
      </c>
      <c r="E77" s="169"/>
      <c r="F77" s="169">
        <v>242.99</v>
      </c>
      <c r="G77" s="147">
        <v>9</v>
      </c>
    </row>
    <row r="78" spans="1:7" x14ac:dyDescent="0.25">
      <c r="A78" s="166" t="s">
        <v>296</v>
      </c>
      <c r="B78" s="167" t="s">
        <v>297</v>
      </c>
      <c r="C78" s="168" t="s">
        <v>268</v>
      </c>
      <c r="D78" s="169">
        <v>276.85000000000002</v>
      </c>
      <c r="E78" s="169"/>
      <c r="F78" s="169">
        <v>276.85000000000002</v>
      </c>
      <c r="G78" s="147">
        <v>9</v>
      </c>
    </row>
    <row r="79" spans="1:7" x14ac:dyDescent="0.25">
      <c r="A79" s="166" t="s">
        <v>298</v>
      </c>
      <c r="B79" s="167" t="s">
        <v>299</v>
      </c>
      <c r="C79" s="168" t="s">
        <v>268</v>
      </c>
      <c r="D79" s="169">
        <v>359.6</v>
      </c>
      <c r="E79" s="169"/>
      <c r="F79" s="169">
        <v>359.6</v>
      </c>
      <c r="G79" s="147">
        <v>9</v>
      </c>
    </row>
    <row r="80" spans="1:7" x14ac:dyDescent="0.25">
      <c r="A80" s="166" t="s">
        <v>300</v>
      </c>
      <c r="B80" s="167" t="s">
        <v>301</v>
      </c>
      <c r="C80" s="168" t="s">
        <v>268</v>
      </c>
      <c r="D80" s="169">
        <v>368.68</v>
      </c>
      <c r="E80" s="169"/>
      <c r="F80" s="169">
        <v>368.68</v>
      </c>
      <c r="G80" s="147">
        <v>9</v>
      </c>
    </row>
    <row r="81" spans="1:7" ht="30" x14ac:dyDescent="0.25">
      <c r="A81" s="166" t="s">
        <v>302</v>
      </c>
      <c r="B81" s="167" t="s">
        <v>303</v>
      </c>
      <c r="C81" s="168" t="s">
        <v>207</v>
      </c>
      <c r="D81" s="169">
        <v>250.87</v>
      </c>
      <c r="E81" s="169"/>
      <c r="F81" s="169">
        <v>250.87</v>
      </c>
      <c r="G81" s="147">
        <v>9</v>
      </c>
    </row>
    <row r="82" spans="1:7" ht="30" x14ac:dyDescent="0.25">
      <c r="A82" s="166" t="s">
        <v>304</v>
      </c>
      <c r="B82" s="167" t="s">
        <v>305</v>
      </c>
      <c r="C82" s="168" t="s">
        <v>158</v>
      </c>
      <c r="D82" s="169">
        <v>12.99</v>
      </c>
      <c r="E82" s="169"/>
      <c r="F82" s="169">
        <v>12.99</v>
      </c>
      <c r="G82" s="147">
        <v>9</v>
      </c>
    </row>
    <row r="83" spans="1:7" ht="30" x14ac:dyDescent="0.25">
      <c r="A83" s="166" t="s">
        <v>306</v>
      </c>
      <c r="B83" s="167" t="s">
        <v>307</v>
      </c>
      <c r="C83" s="168" t="s">
        <v>158</v>
      </c>
      <c r="D83" s="169">
        <v>14.94</v>
      </c>
      <c r="E83" s="169"/>
      <c r="F83" s="169">
        <v>14.94</v>
      </c>
      <c r="G83" s="147">
        <v>9</v>
      </c>
    </row>
    <row r="84" spans="1:7" ht="30" x14ac:dyDescent="0.25">
      <c r="A84" s="166" t="s">
        <v>308</v>
      </c>
      <c r="B84" s="167" t="s">
        <v>309</v>
      </c>
      <c r="C84" s="168" t="s">
        <v>158</v>
      </c>
      <c r="D84" s="169">
        <v>15.98</v>
      </c>
      <c r="E84" s="169"/>
      <c r="F84" s="169">
        <v>15.98</v>
      </c>
      <c r="G84" s="147">
        <v>9</v>
      </c>
    </row>
    <row r="85" spans="1:7" ht="30" x14ac:dyDescent="0.25">
      <c r="A85" s="166" t="s">
        <v>310</v>
      </c>
      <c r="B85" s="167" t="s">
        <v>311</v>
      </c>
      <c r="C85" s="168" t="s">
        <v>158</v>
      </c>
      <c r="D85" s="169">
        <v>19.88</v>
      </c>
      <c r="E85" s="169"/>
      <c r="F85" s="169">
        <v>19.88</v>
      </c>
      <c r="G85" s="147">
        <v>9</v>
      </c>
    </row>
    <row r="86" spans="1:7" ht="30" x14ac:dyDescent="0.25">
      <c r="A86" s="166" t="s">
        <v>312</v>
      </c>
      <c r="B86" s="167" t="s">
        <v>313</v>
      </c>
      <c r="C86" s="168" t="s">
        <v>158</v>
      </c>
      <c r="D86" s="169">
        <v>21.67</v>
      </c>
      <c r="E86" s="169"/>
      <c r="F86" s="169">
        <v>21.67</v>
      </c>
      <c r="G86" s="147">
        <v>9</v>
      </c>
    </row>
    <row r="87" spans="1:7" ht="30" x14ac:dyDescent="0.25">
      <c r="A87" s="166" t="s">
        <v>314</v>
      </c>
      <c r="B87" s="167" t="s">
        <v>315</v>
      </c>
      <c r="C87" s="168" t="s">
        <v>158</v>
      </c>
      <c r="D87" s="169">
        <v>24.1</v>
      </c>
      <c r="E87" s="169"/>
      <c r="F87" s="169">
        <v>24.1</v>
      </c>
      <c r="G87" s="147">
        <v>9</v>
      </c>
    </row>
    <row r="88" spans="1:7" ht="30" x14ac:dyDescent="0.25">
      <c r="A88" s="166" t="s">
        <v>316</v>
      </c>
      <c r="B88" s="167" t="s">
        <v>317</v>
      </c>
      <c r="C88" s="168" t="s">
        <v>158</v>
      </c>
      <c r="D88" s="169">
        <v>26.31</v>
      </c>
      <c r="E88" s="169"/>
      <c r="F88" s="169">
        <v>26.31</v>
      </c>
      <c r="G88" s="147">
        <v>9</v>
      </c>
    </row>
    <row r="89" spans="1:7" ht="30" x14ac:dyDescent="0.25">
      <c r="A89" s="166" t="s">
        <v>318</v>
      </c>
      <c r="B89" s="167" t="s">
        <v>319</v>
      </c>
      <c r="C89" s="168" t="s">
        <v>158</v>
      </c>
      <c r="D89" s="169">
        <v>25.98</v>
      </c>
      <c r="E89" s="169"/>
      <c r="F89" s="169">
        <v>25.98</v>
      </c>
      <c r="G89" s="147">
        <v>9</v>
      </c>
    </row>
    <row r="90" spans="1:7" ht="30" x14ac:dyDescent="0.25">
      <c r="A90" s="166" t="s">
        <v>320</v>
      </c>
      <c r="B90" s="167" t="s">
        <v>321</v>
      </c>
      <c r="C90" s="168" t="s">
        <v>158</v>
      </c>
      <c r="D90" s="169">
        <v>28.89</v>
      </c>
      <c r="E90" s="169"/>
      <c r="F90" s="169">
        <v>28.89</v>
      </c>
      <c r="G90" s="147">
        <v>9</v>
      </c>
    </row>
    <row r="91" spans="1:7" ht="30" x14ac:dyDescent="0.25">
      <c r="A91" s="166" t="s">
        <v>322</v>
      </c>
      <c r="B91" s="167" t="s">
        <v>323</v>
      </c>
      <c r="C91" s="168" t="s">
        <v>158</v>
      </c>
      <c r="D91" s="169">
        <v>31.43</v>
      </c>
      <c r="E91" s="169"/>
      <c r="F91" s="169">
        <v>31.43</v>
      </c>
      <c r="G91" s="147">
        <v>9</v>
      </c>
    </row>
    <row r="92" spans="1:7" ht="30" x14ac:dyDescent="0.25">
      <c r="A92" s="166" t="s">
        <v>324</v>
      </c>
      <c r="B92" s="167" t="s">
        <v>325</v>
      </c>
      <c r="C92" s="168" t="s">
        <v>158</v>
      </c>
      <c r="D92" s="169">
        <v>35.07</v>
      </c>
      <c r="E92" s="169"/>
      <c r="F92" s="169">
        <v>35.07</v>
      </c>
      <c r="G92" s="147">
        <v>9</v>
      </c>
    </row>
    <row r="93" spans="1:7" x14ac:dyDescent="0.25">
      <c r="A93" s="166" t="s">
        <v>326</v>
      </c>
      <c r="B93" s="167" t="s">
        <v>327</v>
      </c>
      <c r="C93" s="168" t="s">
        <v>268</v>
      </c>
      <c r="D93" s="169">
        <v>265.70999999999998</v>
      </c>
      <c r="E93" s="169"/>
      <c r="F93" s="169">
        <v>265.70999999999998</v>
      </c>
      <c r="G93" s="147">
        <v>9</v>
      </c>
    </row>
    <row r="94" spans="1:7" x14ac:dyDescent="0.25">
      <c r="A94" s="166" t="s">
        <v>328</v>
      </c>
      <c r="B94" s="167" t="s">
        <v>329</v>
      </c>
      <c r="C94" s="168" t="s">
        <v>268</v>
      </c>
      <c r="D94" s="169">
        <v>399.22</v>
      </c>
      <c r="E94" s="169"/>
      <c r="F94" s="169">
        <v>399.22</v>
      </c>
      <c r="G94" s="147">
        <v>9</v>
      </c>
    </row>
    <row r="95" spans="1:7" x14ac:dyDescent="0.25">
      <c r="A95" s="166" t="s">
        <v>330</v>
      </c>
      <c r="B95" s="167" t="s">
        <v>331</v>
      </c>
      <c r="C95" s="168" t="s">
        <v>268</v>
      </c>
      <c r="D95" s="169">
        <v>401.7</v>
      </c>
      <c r="E95" s="169"/>
      <c r="F95" s="169">
        <v>401.7</v>
      </c>
      <c r="G95" s="147">
        <v>9</v>
      </c>
    </row>
    <row r="96" spans="1:7" x14ac:dyDescent="0.25">
      <c r="A96" s="166" t="s">
        <v>332</v>
      </c>
      <c r="B96" s="167" t="s">
        <v>333</v>
      </c>
      <c r="C96" s="168" t="s">
        <v>268</v>
      </c>
      <c r="D96" s="169">
        <v>435.05</v>
      </c>
      <c r="E96" s="169"/>
      <c r="F96" s="169">
        <v>435.05</v>
      </c>
      <c r="G96" s="147">
        <v>9</v>
      </c>
    </row>
    <row r="97" spans="1:7" x14ac:dyDescent="0.25">
      <c r="A97" s="166" t="s">
        <v>334</v>
      </c>
      <c r="B97" s="167" t="s">
        <v>335</v>
      </c>
      <c r="C97" s="168" t="s">
        <v>268</v>
      </c>
      <c r="D97" s="169">
        <v>456.28</v>
      </c>
      <c r="E97" s="169"/>
      <c r="F97" s="169">
        <v>456.28</v>
      </c>
      <c r="G97" s="147">
        <v>9</v>
      </c>
    </row>
    <row r="98" spans="1:7" x14ac:dyDescent="0.25">
      <c r="A98" s="166" t="s">
        <v>336</v>
      </c>
      <c r="B98" s="167" t="s">
        <v>337</v>
      </c>
      <c r="C98" s="168" t="s">
        <v>268</v>
      </c>
      <c r="D98" s="169">
        <v>570.65</v>
      </c>
      <c r="E98" s="169"/>
      <c r="F98" s="169">
        <v>570.65</v>
      </c>
      <c r="G98" s="147">
        <v>9</v>
      </c>
    </row>
    <row r="99" spans="1:7" x14ac:dyDescent="0.25">
      <c r="A99" s="166" t="s">
        <v>338</v>
      </c>
      <c r="B99" s="167" t="s">
        <v>339</v>
      </c>
      <c r="C99" s="168" t="s">
        <v>268</v>
      </c>
      <c r="D99" s="169">
        <v>216.75</v>
      </c>
      <c r="E99" s="169"/>
      <c r="F99" s="169">
        <v>216.75</v>
      </c>
      <c r="G99" s="147">
        <v>9</v>
      </c>
    </row>
    <row r="100" spans="1:7" ht="30" x14ac:dyDescent="0.25">
      <c r="A100" s="166" t="s">
        <v>340</v>
      </c>
      <c r="B100" s="167" t="s">
        <v>341</v>
      </c>
      <c r="C100" s="168" t="s">
        <v>207</v>
      </c>
      <c r="D100" s="169">
        <v>1624.16</v>
      </c>
      <c r="E100" s="169">
        <v>3780.13</v>
      </c>
      <c r="F100" s="169">
        <v>5404.29</v>
      </c>
      <c r="G100" s="147">
        <v>9</v>
      </c>
    </row>
    <row r="101" spans="1:7" ht="30" x14ac:dyDescent="0.25">
      <c r="A101" s="166" t="s">
        <v>342</v>
      </c>
      <c r="B101" s="167" t="s">
        <v>343</v>
      </c>
      <c r="C101" s="168" t="s">
        <v>210</v>
      </c>
      <c r="D101" s="169">
        <v>7.06</v>
      </c>
      <c r="E101" s="169">
        <v>40.25</v>
      </c>
      <c r="F101" s="169">
        <v>47.31</v>
      </c>
      <c r="G101" s="147">
        <v>9</v>
      </c>
    </row>
    <row r="102" spans="1:7" x14ac:dyDescent="0.25">
      <c r="A102" s="166" t="s">
        <v>344</v>
      </c>
      <c r="B102" s="167" t="s">
        <v>345</v>
      </c>
      <c r="C102" s="168" t="s">
        <v>210</v>
      </c>
      <c r="D102" s="169">
        <v>169.43</v>
      </c>
      <c r="E102" s="169">
        <v>286.3</v>
      </c>
      <c r="F102" s="169">
        <v>455.73</v>
      </c>
      <c r="G102" s="147">
        <v>9</v>
      </c>
    </row>
    <row r="103" spans="1:7" x14ac:dyDescent="0.25">
      <c r="A103" s="166" t="s">
        <v>346</v>
      </c>
      <c r="B103" s="167" t="s">
        <v>347</v>
      </c>
      <c r="C103" s="168"/>
      <c r="D103" s="169"/>
      <c r="E103" s="169"/>
      <c r="F103" s="169"/>
      <c r="G103" s="147">
        <v>5</v>
      </c>
    </row>
    <row r="104" spans="1:7" ht="30" x14ac:dyDescent="0.25">
      <c r="A104" s="166" t="s">
        <v>348</v>
      </c>
      <c r="B104" s="167" t="s">
        <v>349</v>
      </c>
      <c r="C104" s="168" t="s">
        <v>158</v>
      </c>
      <c r="D104" s="169">
        <v>204.15</v>
      </c>
      <c r="E104" s="169">
        <v>8349.91</v>
      </c>
      <c r="F104" s="169">
        <v>8554.06</v>
      </c>
      <c r="G104" s="147">
        <v>9</v>
      </c>
    </row>
    <row r="105" spans="1:7" x14ac:dyDescent="0.25">
      <c r="A105" s="166" t="s">
        <v>350</v>
      </c>
      <c r="B105" s="167" t="s">
        <v>351</v>
      </c>
      <c r="C105" s="168" t="s">
        <v>158</v>
      </c>
      <c r="D105" s="169">
        <v>204.15</v>
      </c>
      <c r="E105" s="169">
        <v>11184.76</v>
      </c>
      <c r="F105" s="169">
        <v>11388.91</v>
      </c>
      <c r="G105" s="147">
        <v>9</v>
      </c>
    </row>
    <row r="106" spans="1:7" x14ac:dyDescent="0.25">
      <c r="A106" s="166" t="s">
        <v>352</v>
      </c>
      <c r="B106" s="167" t="s">
        <v>353</v>
      </c>
      <c r="C106" s="168" t="s">
        <v>158</v>
      </c>
      <c r="D106" s="169">
        <v>204.15</v>
      </c>
      <c r="E106" s="169">
        <v>9896.76</v>
      </c>
      <c r="F106" s="169">
        <v>10100.91</v>
      </c>
      <c r="G106" s="147">
        <v>9</v>
      </c>
    </row>
    <row r="107" spans="1:7" x14ac:dyDescent="0.25">
      <c r="A107" s="166" t="s">
        <v>354</v>
      </c>
      <c r="B107" s="167" t="s">
        <v>355</v>
      </c>
      <c r="C107" s="168" t="s">
        <v>158</v>
      </c>
      <c r="D107" s="169">
        <v>587.4</v>
      </c>
      <c r="E107" s="169">
        <v>23046.959999999999</v>
      </c>
      <c r="F107" s="169">
        <v>23634.36</v>
      </c>
      <c r="G107" s="147">
        <v>9</v>
      </c>
    </row>
    <row r="108" spans="1:7" x14ac:dyDescent="0.25">
      <c r="A108" s="166" t="s">
        <v>356</v>
      </c>
      <c r="B108" s="167" t="s">
        <v>357</v>
      </c>
      <c r="C108" s="168" t="s">
        <v>158</v>
      </c>
      <c r="D108" s="169">
        <v>587.4</v>
      </c>
      <c r="E108" s="169">
        <v>35365.050000000003</v>
      </c>
      <c r="F108" s="169">
        <v>35952.449999999997</v>
      </c>
      <c r="G108" s="147">
        <v>9</v>
      </c>
    </row>
    <row r="109" spans="1:7" x14ac:dyDescent="0.25">
      <c r="A109" s="166" t="s">
        <v>358</v>
      </c>
      <c r="B109" s="167" t="s">
        <v>359</v>
      </c>
      <c r="C109" s="168" t="s">
        <v>158</v>
      </c>
      <c r="D109" s="169">
        <v>587.4</v>
      </c>
      <c r="E109" s="169">
        <v>14019.64</v>
      </c>
      <c r="F109" s="169">
        <v>14607.04</v>
      </c>
      <c r="G109" s="147">
        <v>9</v>
      </c>
    </row>
    <row r="110" spans="1:7" x14ac:dyDescent="0.25">
      <c r="A110" s="166" t="s">
        <v>360</v>
      </c>
      <c r="B110" s="167" t="s">
        <v>361</v>
      </c>
      <c r="C110" s="168" t="s">
        <v>158</v>
      </c>
      <c r="D110" s="169">
        <v>477.9</v>
      </c>
      <c r="E110" s="169">
        <v>16826.82</v>
      </c>
      <c r="F110" s="169">
        <v>17304.72</v>
      </c>
      <c r="G110" s="147">
        <v>9</v>
      </c>
    </row>
    <row r="111" spans="1:7" x14ac:dyDescent="0.25">
      <c r="A111" s="166" t="s">
        <v>362</v>
      </c>
      <c r="B111" s="167" t="s">
        <v>363</v>
      </c>
      <c r="C111" s="168" t="s">
        <v>158</v>
      </c>
      <c r="D111" s="169">
        <v>291.75</v>
      </c>
      <c r="E111" s="169">
        <v>27254.43</v>
      </c>
      <c r="F111" s="169">
        <v>27546.18</v>
      </c>
      <c r="G111" s="147">
        <v>9</v>
      </c>
    </row>
    <row r="112" spans="1:7" x14ac:dyDescent="0.25">
      <c r="A112" s="166" t="s">
        <v>364</v>
      </c>
      <c r="B112" s="167" t="s">
        <v>365</v>
      </c>
      <c r="C112" s="168"/>
      <c r="D112" s="169"/>
      <c r="E112" s="169"/>
      <c r="F112" s="169"/>
      <c r="G112" s="147">
        <v>5</v>
      </c>
    </row>
    <row r="113" spans="1:7" ht="30" x14ac:dyDescent="0.25">
      <c r="A113" s="166" t="s">
        <v>366</v>
      </c>
      <c r="B113" s="167" t="s">
        <v>367</v>
      </c>
      <c r="C113" s="168" t="s">
        <v>207</v>
      </c>
      <c r="D113" s="169">
        <v>8405.0300000000007</v>
      </c>
      <c r="E113" s="169"/>
      <c r="F113" s="169">
        <v>8405.0300000000007</v>
      </c>
      <c r="G113" s="147">
        <v>9</v>
      </c>
    </row>
    <row r="114" spans="1:7" ht="30" x14ac:dyDescent="0.25">
      <c r="A114" s="166" t="s">
        <v>368</v>
      </c>
      <c r="B114" s="167" t="s">
        <v>369</v>
      </c>
      <c r="C114" s="168" t="s">
        <v>207</v>
      </c>
      <c r="D114" s="169">
        <v>12987.48</v>
      </c>
      <c r="E114" s="169"/>
      <c r="F114" s="169">
        <v>12987.48</v>
      </c>
      <c r="G114" s="147">
        <v>9</v>
      </c>
    </row>
    <row r="115" spans="1:7" ht="30" x14ac:dyDescent="0.25">
      <c r="A115" s="166" t="s">
        <v>370</v>
      </c>
      <c r="B115" s="167" t="s">
        <v>371</v>
      </c>
      <c r="C115" s="168" t="s">
        <v>207</v>
      </c>
      <c r="D115" s="169">
        <v>13001.16</v>
      </c>
      <c r="E115" s="169"/>
      <c r="F115" s="169">
        <v>13001.16</v>
      </c>
      <c r="G115" s="147">
        <v>9</v>
      </c>
    </row>
    <row r="116" spans="1:7" ht="30" x14ac:dyDescent="0.25">
      <c r="A116" s="166" t="s">
        <v>372</v>
      </c>
      <c r="B116" s="167" t="s">
        <v>373</v>
      </c>
      <c r="C116" s="168" t="s">
        <v>268</v>
      </c>
      <c r="D116" s="169">
        <v>702.4</v>
      </c>
      <c r="E116" s="169"/>
      <c r="F116" s="169">
        <v>702.4</v>
      </c>
      <c r="G116" s="147">
        <v>9</v>
      </c>
    </row>
    <row r="117" spans="1:7" ht="30" x14ac:dyDescent="0.25">
      <c r="A117" s="166" t="s">
        <v>374</v>
      </c>
      <c r="B117" s="167" t="s">
        <v>375</v>
      </c>
      <c r="C117" s="168" t="s">
        <v>268</v>
      </c>
      <c r="D117" s="169">
        <v>489.45</v>
      </c>
      <c r="E117" s="169"/>
      <c r="F117" s="169">
        <v>489.45</v>
      </c>
      <c r="G117" s="147">
        <v>9</v>
      </c>
    </row>
    <row r="118" spans="1:7" ht="30" x14ac:dyDescent="0.25">
      <c r="A118" s="166" t="s">
        <v>376</v>
      </c>
      <c r="B118" s="167" t="s">
        <v>377</v>
      </c>
      <c r="C118" s="168" t="s">
        <v>268</v>
      </c>
      <c r="D118" s="169">
        <v>1269.6500000000001</v>
      </c>
      <c r="E118" s="169"/>
      <c r="F118" s="169">
        <v>1269.6500000000001</v>
      </c>
      <c r="G118" s="147">
        <v>9</v>
      </c>
    </row>
    <row r="119" spans="1:7" ht="30" x14ac:dyDescent="0.25">
      <c r="A119" s="166" t="s">
        <v>378</v>
      </c>
      <c r="B119" s="167" t="s">
        <v>379</v>
      </c>
      <c r="C119" s="168" t="s">
        <v>268</v>
      </c>
      <c r="D119" s="169">
        <v>1249.6099999999999</v>
      </c>
      <c r="E119" s="169"/>
      <c r="F119" s="169">
        <v>1249.6099999999999</v>
      </c>
      <c r="G119" s="147">
        <v>9</v>
      </c>
    </row>
    <row r="120" spans="1:7" ht="30" x14ac:dyDescent="0.25">
      <c r="A120" s="166" t="s">
        <v>380</v>
      </c>
      <c r="B120" s="167" t="s">
        <v>381</v>
      </c>
      <c r="C120" s="168" t="s">
        <v>268</v>
      </c>
      <c r="D120" s="169">
        <v>1565.75</v>
      </c>
      <c r="E120" s="169"/>
      <c r="F120" s="169">
        <v>1565.75</v>
      </c>
      <c r="G120" s="147">
        <v>9</v>
      </c>
    </row>
    <row r="121" spans="1:7" ht="30" x14ac:dyDescent="0.25">
      <c r="A121" s="166" t="s">
        <v>382</v>
      </c>
      <c r="B121" s="167" t="s">
        <v>383</v>
      </c>
      <c r="C121" s="168" t="s">
        <v>268</v>
      </c>
      <c r="D121" s="169">
        <v>2024.64</v>
      </c>
      <c r="E121" s="169"/>
      <c r="F121" s="169">
        <v>2024.64</v>
      </c>
      <c r="G121" s="147">
        <v>9</v>
      </c>
    </row>
    <row r="122" spans="1:7" ht="30" x14ac:dyDescent="0.25">
      <c r="A122" s="166" t="s">
        <v>384</v>
      </c>
      <c r="B122" s="167" t="s">
        <v>385</v>
      </c>
      <c r="C122" s="168" t="s">
        <v>268</v>
      </c>
      <c r="D122" s="169">
        <v>2307.81</v>
      </c>
      <c r="E122" s="169"/>
      <c r="F122" s="169">
        <v>2307.81</v>
      </c>
      <c r="G122" s="147">
        <v>9</v>
      </c>
    </row>
    <row r="123" spans="1:7" ht="30" x14ac:dyDescent="0.25">
      <c r="A123" s="166" t="s">
        <v>386</v>
      </c>
      <c r="B123" s="167" t="s">
        <v>387</v>
      </c>
      <c r="C123" s="168" t="s">
        <v>268</v>
      </c>
      <c r="D123" s="169">
        <v>2492</v>
      </c>
      <c r="E123" s="169"/>
      <c r="F123" s="169">
        <v>2492</v>
      </c>
      <c r="G123" s="147">
        <v>9</v>
      </c>
    </row>
    <row r="124" spans="1:7" ht="30" x14ac:dyDescent="0.25">
      <c r="A124" s="166" t="s">
        <v>388</v>
      </c>
      <c r="B124" s="167" t="s">
        <v>389</v>
      </c>
      <c r="C124" s="168" t="s">
        <v>268</v>
      </c>
      <c r="D124" s="169">
        <v>3054.65</v>
      </c>
      <c r="E124" s="169"/>
      <c r="F124" s="169">
        <v>3054.65</v>
      </c>
      <c r="G124" s="147">
        <v>9</v>
      </c>
    </row>
    <row r="125" spans="1:7" ht="30" x14ac:dyDescent="0.25">
      <c r="A125" s="166" t="s">
        <v>390</v>
      </c>
      <c r="B125" s="167" t="s">
        <v>391</v>
      </c>
      <c r="C125" s="168" t="s">
        <v>268</v>
      </c>
      <c r="D125" s="169">
        <v>363.68</v>
      </c>
      <c r="E125" s="169"/>
      <c r="F125" s="169">
        <v>363.68</v>
      </c>
      <c r="G125" s="147">
        <v>9</v>
      </c>
    </row>
    <row r="126" spans="1:7" ht="30" x14ac:dyDescent="0.25">
      <c r="A126" s="166" t="s">
        <v>392</v>
      </c>
      <c r="B126" s="167" t="s">
        <v>393</v>
      </c>
      <c r="C126" s="168" t="s">
        <v>268</v>
      </c>
      <c r="D126" s="169">
        <v>1722.16</v>
      </c>
      <c r="E126" s="169"/>
      <c r="F126" s="169">
        <v>1722.16</v>
      </c>
      <c r="G126" s="147">
        <v>9</v>
      </c>
    </row>
    <row r="127" spans="1:7" ht="30" x14ac:dyDescent="0.25">
      <c r="A127" s="166" t="s">
        <v>394</v>
      </c>
      <c r="B127" s="167" t="s">
        <v>395</v>
      </c>
      <c r="C127" s="168" t="s">
        <v>268</v>
      </c>
      <c r="D127" s="169">
        <v>7078.08</v>
      </c>
      <c r="E127" s="169"/>
      <c r="F127" s="169">
        <v>7078.08</v>
      </c>
      <c r="G127" s="147">
        <v>9</v>
      </c>
    </row>
    <row r="128" spans="1:7" ht="30" x14ac:dyDescent="0.25">
      <c r="A128" s="166" t="s">
        <v>396</v>
      </c>
      <c r="B128" s="167" t="s">
        <v>397</v>
      </c>
      <c r="C128" s="168" t="s">
        <v>268</v>
      </c>
      <c r="D128" s="169">
        <v>365.44</v>
      </c>
      <c r="E128" s="169"/>
      <c r="F128" s="169">
        <v>365.44</v>
      </c>
      <c r="G128" s="147">
        <v>9</v>
      </c>
    </row>
    <row r="129" spans="1:7" ht="30" x14ac:dyDescent="0.25">
      <c r="A129" s="166" t="s">
        <v>398</v>
      </c>
      <c r="B129" s="167" t="s">
        <v>399</v>
      </c>
      <c r="C129" s="168" t="s">
        <v>268</v>
      </c>
      <c r="D129" s="169">
        <v>474.3</v>
      </c>
      <c r="E129" s="169"/>
      <c r="F129" s="169">
        <v>474.3</v>
      </c>
      <c r="G129" s="147">
        <v>9</v>
      </c>
    </row>
    <row r="130" spans="1:7" ht="30" x14ac:dyDescent="0.25">
      <c r="A130" s="166" t="s">
        <v>400</v>
      </c>
      <c r="B130" s="167" t="s">
        <v>401</v>
      </c>
      <c r="C130" s="168" t="s">
        <v>268</v>
      </c>
      <c r="D130" s="169">
        <v>587.5</v>
      </c>
      <c r="E130" s="169"/>
      <c r="F130" s="169">
        <v>587.5</v>
      </c>
      <c r="G130" s="147">
        <v>9</v>
      </c>
    </row>
    <row r="131" spans="1:7" ht="30" x14ac:dyDescent="0.25">
      <c r="A131" s="166" t="s">
        <v>402</v>
      </c>
      <c r="B131" s="167" t="s">
        <v>403</v>
      </c>
      <c r="C131" s="168" t="s">
        <v>268</v>
      </c>
      <c r="D131" s="169">
        <v>335.94</v>
      </c>
      <c r="E131" s="169"/>
      <c r="F131" s="169">
        <v>335.94</v>
      </c>
      <c r="G131" s="147">
        <v>9</v>
      </c>
    </row>
    <row r="132" spans="1:7" ht="30" x14ac:dyDescent="0.25">
      <c r="A132" s="166" t="s">
        <v>404</v>
      </c>
      <c r="B132" s="167" t="s">
        <v>405</v>
      </c>
      <c r="C132" s="168" t="s">
        <v>268</v>
      </c>
      <c r="D132" s="169">
        <v>553.39</v>
      </c>
      <c r="E132" s="169"/>
      <c r="F132" s="169">
        <v>553.39</v>
      </c>
      <c r="G132" s="147">
        <v>9</v>
      </c>
    </row>
    <row r="133" spans="1:7" ht="30" x14ac:dyDescent="0.25">
      <c r="A133" s="166" t="s">
        <v>406</v>
      </c>
      <c r="B133" s="167" t="s">
        <v>407</v>
      </c>
      <c r="C133" s="168" t="s">
        <v>268</v>
      </c>
      <c r="D133" s="169">
        <v>819.59</v>
      </c>
      <c r="E133" s="169"/>
      <c r="F133" s="169">
        <v>819.59</v>
      </c>
      <c r="G133" s="147">
        <v>9</v>
      </c>
    </row>
    <row r="134" spans="1:7" ht="30" x14ac:dyDescent="0.25">
      <c r="A134" s="166" t="s">
        <v>408</v>
      </c>
      <c r="B134" s="167" t="s">
        <v>409</v>
      </c>
      <c r="C134" s="168" t="s">
        <v>268</v>
      </c>
      <c r="D134" s="169">
        <v>1954.76</v>
      </c>
      <c r="E134" s="169"/>
      <c r="F134" s="169">
        <v>1954.76</v>
      </c>
      <c r="G134" s="147">
        <v>9</v>
      </c>
    </row>
    <row r="135" spans="1:7" ht="30" x14ac:dyDescent="0.25">
      <c r="A135" s="166" t="s">
        <v>410</v>
      </c>
      <c r="B135" s="167" t="s">
        <v>411</v>
      </c>
      <c r="C135" s="168" t="s">
        <v>268</v>
      </c>
      <c r="D135" s="169">
        <v>2551.65</v>
      </c>
      <c r="E135" s="169"/>
      <c r="F135" s="169">
        <v>2551.65</v>
      </c>
      <c r="G135" s="147">
        <v>9</v>
      </c>
    </row>
    <row r="136" spans="1:7" ht="30" x14ac:dyDescent="0.25">
      <c r="A136" s="166" t="s">
        <v>412</v>
      </c>
      <c r="B136" s="167" t="s">
        <v>413</v>
      </c>
      <c r="C136" s="168" t="s">
        <v>268</v>
      </c>
      <c r="D136" s="169">
        <v>2916.1</v>
      </c>
      <c r="E136" s="169"/>
      <c r="F136" s="169">
        <v>2916.1</v>
      </c>
      <c r="G136" s="147">
        <v>9</v>
      </c>
    </row>
    <row r="137" spans="1:7" ht="30" x14ac:dyDescent="0.25">
      <c r="A137" s="166" t="s">
        <v>414</v>
      </c>
      <c r="B137" s="167" t="s">
        <v>415</v>
      </c>
      <c r="C137" s="168" t="s">
        <v>268</v>
      </c>
      <c r="D137" s="169">
        <v>800.08</v>
      </c>
      <c r="E137" s="169"/>
      <c r="F137" s="169">
        <v>800.08</v>
      </c>
      <c r="G137" s="147">
        <v>9</v>
      </c>
    </row>
    <row r="138" spans="1:7" ht="30" x14ac:dyDescent="0.25">
      <c r="A138" s="166" t="s">
        <v>416</v>
      </c>
      <c r="B138" s="167" t="s">
        <v>417</v>
      </c>
      <c r="C138" s="168" t="s">
        <v>268</v>
      </c>
      <c r="D138" s="169">
        <v>442.62</v>
      </c>
      <c r="E138" s="169"/>
      <c r="F138" s="169">
        <v>442.62</v>
      </c>
      <c r="G138" s="147">
        <v>9</v>
      </c>
    </row>
    <row r="139" spans="1:7" ht="30" x14ac:dyDescent="0.25">
      <c r="A139" s="166" t="s">
        <v>418</v>
      </c>
      <c r="B139" s="167" t="s">
        <v>419</v>
      </c>
      <c r="C139" s="168" t="s">
        <v>268</v>
      </c>
      <c r="D139" s="169">
        <v>846.31</v>
      </c>
      <c r="E139" s="169"/>
      <c r="F139" s="169">
        <v>846.31</v>
      </c>
      <c r="G139" s="147">
        <v>9</v>
      </c>
    </row>
    <row r="140" spans="1:7" ht="30" x14ac:dyDescent="0.25">
      <c r="A140" s="166" t="s">
        <v>420</v>
      </c>
      <c r="B140" s="167" t="s">
        <v>421</v>
      </c>
      <c r="C140" s="168" t="s">
        <v>268</v>
      </c>
      <c r="D140" s="169">
        <v>853.89</v>
      </c>
      <c r="E140" s="169"/>
      <c r="F140" s="169">
        <v>853.89</v>
      </c>
      <c r="G140" s="147">
        <v>9</v>
      </c>
    </row>
    <row r="141" spans="1:7" ht="30" x14ac:dyDescent="0.25">
      <c r="A141" s="166" t="s">
        <v>422</v>
      </c>
      <c r="B141" s="167" t="s">
        <v>423</v>
      </c>
      <c r="C141" s="168" t="s">
        <v>268</v>
      </c>
      <c r="D141" s="169">
        <v>623.38</v>
      </c>
      <c r="E141" s="169"/>
      <c r="F141" s="169">
        <v>623.38</v>
      </c>
      <c r="G141" s="147">
        <v>9</v>
      </c>
    </row>
    <row r="142" spans="1:7" ht="30" x14ac:dyDescent="0.25">
      <c r="A142" s="166" t="s">
        <v>424</v>
      </c>
      <c r="B142" s="167" t="s">
        <v>425</v>
      </c>
      <c r="C142" s="168" t="s">
        <v>268</v>
      </c>
      <c r="D142" s="169">
        <v>986.93</v>
      </c>
      <c r="E142" s="169"/>
      <c r="F142" s="169">
        <v>986.93</v>
      </c>
      <c r="G142" s="147">
        <v>9</v>
      </c>
    </row>
    <row r="143" spans="1:7" ht="30" x14ac:dyDescent="0.25">
      <c r="A143" s="166" t="s">
        <v>426</v>
      </c>
      <c r="B143" s="167" t="s">
        <v>427</v>
      </c>
      <c r="C143" s="168" t="s">
        <v>268</v>
      </c>
      <c r="D143" s="169">
        <v>2684.64</v>
      </c>
      <c r="E143" s="169"/>
      <c r="F143" s="169">
        <v>2684.64</v>
      </c>
      <c r="G143" s="147">
        <v>9</v>
      </c>
    </row>
    <row r="144" spans="1:7" x14ac:dyDescent="0.25">
      <c r="A144" s="166" t="s">
        <v>428</v>
      </c>
      <c r="B144" s="167" t="s">
        <v>429</v>
      </c>
      <c r="C144" s="168" t="s">
        <v>268</v>
      </c>
      <c r="D144" s="169">
        <v>1800.81</v>
      </c>
      <c r="E144" s="169"/>
      <c r="F144" s="169">
        <v>1800.81</v>
      </c>
      <c r="G144" s="147">
        <v>9</v>
      </c>
    </row>
    <row r="145" spans="1:7" x14ac:dyDescent="0.25">
      <c r="A145" s="166" t="s">
        <v>430</v>
      </c>
      <c r="B145" s="167" t="s">
        <v>431</v>
      </c>
      <c r="C145" s="168" t="s">
        <v>268</v>
      </c>
      <c r="D145" s="169">
        <v>2001.2</v>
      </c>
      <c r="E145" s="169"/>
      <c r="F145" s="169">
        <v>2001.2</v>
      </c>
      <c r="G145" s="147">
        <v>9</v>
      </c>
    </row>
    <row r="146" spans="1:7" x14ac:dyDescent="0.25">
      <c r="A146" s="166" t="s">
        <v>432</v>
      </c>
      <c r="B146" s="167" t="s">
        <v>433</v>
      </c>
      <c r="C146" s="168" t="s">
        <v>268</v>
      </c>
      <c r="D146" s="169">
        <v>2534.9699999999998</v>
      </c>
      <c r="E146" s="169"/>
      <c r="F146" s="169">
        <v>2534.9699999999998</v>
      </c>
      <c r="G146" s="147">
        <v>9</v>
      </c>
    </row>
    <row r="147" spans="1:7" x14ac:dyDescent="0.25">
      <c r="A147" s="166" t="s">
        <v>434</v>
      </c>
      <c r="B147" s="167" t="s">
        <v>435</v>
      </c>
      <c r="C147" s="168" t="s">
        <v>268</v>
      </c>
      <c r="D147" s="169">
        <v>2596.37</v>
      </c>
      <c r="E147" s="169"/>
      <c r="F147" s="169">
        <v>2596.37</v>
      </c>
      <c r="G147" s="147">
        <v>9</v>
      </c>
    </row>
    <row r="148" spans="1:7" ht="30" x14ac:dyDescent="0.25">
      <c r="A148" s="166" t="s">
        <v>436</v>
      </c>
      <c r="B148" s="167" t="s">
        <v>437</v>
      </c>
      <c r="C148" s="168" t="s">
        <v>268</v>
      </c>
      <c r="D148" s="169">
        <v>510.25</v>
      </c>
      <c r="E148" s="169"/>
      <c r="F148" s="169">
        <v>510.25</v>
      </c>
      <c r="G148" s="147">
        <v>9</v>
      </c>
    </row>
    <row r="149" spans="1:7" ht="30" x14ac:dyDescent="0.25">
      <c r="A149" s="166" t="s">
        <v>438</v>
      </c>
      <c r="B149" s="167" t="s">
        <v>439</v>
      </c>
      <c r="C149" s="168" t="s">
        <v>268</v>
      </c>
      <c r="D149" s="169">
        <v>884.4</v>
      </c>
      <c r="E149" s="169"/>
      <c r="F149" s="169">
        <v>884.4</v>
      </c>
      <c r="G149" s="147">
        <v>9</v>
      </c>
    </row>
    <row r="150" spans="1:7" ht="30" x14ac:dyDescent="0.25">
      <c r="A150" s="166" t="s">
        <v>440</v>
      </c>
      <c r="B150" s="167" t="s">
        <v>441</v>
      </c>
      <c r="C150" s="168" t="s">
        <v>268</v>
      </c>
      <c r="D150" s="169">
        <v>1261.3399999999999</v>
      </c>
      <c r="E150" s="169"/>
      <c r="F150" s="169">
        <v>1261.3399999999999</v>
      </c>
      <c r="G150" s="147">
        <v>9</v>
      </c>
    </row>
    <row r="151" spans="1:7" ht="30" x14ac:dyDescent="0.25">
      <c r="A151" s="166" t="s">
        <v>442</v>
      </c>
      <c r="B151" s="167" t="s">
        <v>443</v>
      </c>
      <c r="C151" s="168" t="s">
        <v>268</v>
      </c>
      <c r="D151" s="169">
        <v>1513.2</v>
      </c>
      <c r="E151" s="169"/>
      <c r="F151" s="169">
        <v>1513.2</v>
      </c>
      <c r="G151" s="147">
        <v>9</v>
      </c>
    </row>
    <row r="152" spans="1:7" ht="30" x14ac:dyDescent="0.25">
      <c r="A152" s="166" t="s">
        <v>444</v>
      </c>
      <c r="B152" s="167" t="s">
        <v>445</v>
      </c>
      <c r="C152" s="168" t="s">
        <v>268</v>
      </c>
      <c r="D152" s="169">
        <v>2624.44</v>
      </c>
      <c r="E152" s="169"/>
      <c r="F152" s="169">
        <v>2624.44</v>
      </c>
      <c r="G152" s="147">
        <v>9</v>
      </c>
    </row>
    <row r="153" spans="1:7" x14ac:dyDescent="0.25">
      <c r="A153" s="166" t="s">
        <v>446</v>
      </c>
      <c r="B153" s="167" t="s">
        <v>447</v>
      </c>
      <c r="C153" s="168" t="s">
        <v>268</v>
      </c>
      <c r="D153" s="169">
        <v>1114.56</v>
      </c>
      <c r="E153" s="169"/>
      <c r="F153" s="169">
        <v>1114.56</v>
      </c>
      <c r="G153" s="147">
        <v>9</v>
      </c>
    </row>
    <row r="154" spans="1:7" x14ac:dyDescent="0.25">
      <c r="A154" s="166" t="s">
        <v>448</v>
      </c>
      <c r="B154" s="167" t="s">
        <v>449</v>
      </c>
      <c r="C154" s="168" t="s">
        <v>293</v>
      </c>
      <c r="D154" s="169">
        <v>1741.82</v>
      </c>
      <c r="E154" s="169"/>
      <c r="F154" s="169">
        <v>1741.82</v>
      </c>
      <c r="G154" s="147">
        <v>9</v>
      </c>
    </row>
    <row r="155" spans="1:7" x14ac:dyDescent="0.25">
      <c r="A155" s="166" t="s">
        <v>450</v>
      </c>
      <c r="B155" s="167" t="s">
        <v>451</v>
      </c>
      <c r="C155" s="168" t="s">
        <v>293</v>
      </c>
      <c r="D155" s="169">
        <v>2267.04</v>
      </c>
      <c r="E155" s="169"/>
      <c r="F155" s="169">
        <v>2267.04</v>
      </c>
      <c r="G155" s="147">
        <v>9</v>
      </c>
    </row>
    <row r="156" spans="1:7" x14ac:dyDescent="0.25">
      <c r="A156" s="166" t="s">
        <v>452</v>
      </c>
      <c r="B156" s="167" t="s">
        <v>453</v>
      </c>
      <c r="C156" s="168" t="s">
        <v>268</v>
      </c>
      <c r="D156" s="169">
        <v>88.86</v>
      </c>
      <c r="E156" s="169"/>
      <c r="F156" s="169">
        <v>88.86</v>
      </c>
      <c r="G156" s="147">
        <v>9</v>
      </c>
    </row>
    <row r="157" spans="1:7" x14ac:dyDescent="0.25">
      <c r="A157" s="166" t="s">
        <v>454</v>
      </c>
      <c r="B157" s="167" t="s">
        <v>455</v>
      </c>
      <c r="C157" s="168" t="s">
        <v>268</v>
      </c>
      <c r="D157" s="169">
        <v>209.72</v>
      </c>
      <c r="E157" s="169"/>
      <c r="F157" s="169">
        <v>209.72</v>
      </c>
      <c r="G157" s="147">
        <v>9</v>
      </c>
    </row>
    <row r="158" spans="1:7" ht="30" x14ac:dyDescent="0.25">
      <c r="A158" s="166" t="s">
        <v>456</v>
      </c>
      <c r="B158" s="167" t="s">
        <v>457</v>
      </c>
      <c r="C158" s="168" t="s">
        <v>207</v>
      </c>
      <c r="D158" s="169">
        <v>4094.89</v>
      </c>
      <c r="E158" s="169"/>
      <c r="F158" s="169">
        <v>4094.89</v>
      </c>
      <c r="G158" s="147">
        <v>9</v>
      </c>
    </row>
    <row r="159" spans="1:7" x14ac:dyDescent="0.25">
      <c r="A159" s="166" t="s">
        <v>458</v>
      </c>
      <c r="B159" s="167" t="s">
        <v>459</v>
      </c>
      <c r="C159" s="168" t="s">
        <v>460</v>
      </c>
      <c r="D159" s="169">
        <v>529.32000000000005</v>
      </c>
      <c r="E159" s="169"/>
      <c r="F159" s="169">
        <v>529.32000000000005</v>
      </c>
      <c r="G159" s="147">
        <v>9</v>
      </c>
    </row>
    <row r="160" spans="1:7" x14ac:dyDescent="0.25">
      <c r="A160" s="166" t="s">
        <v>461</v>
      </c>
      <c r="B160" s="167" t="s">
        <v>462</v>
      </c>
      <c r="C160" s="168" t="s">
        <v>460</v>
      </c>
      <c r="D160" s="169">
        <v>384.44</v>
      </c>
      <c r="E160" s="169"/>
      <c r="F160" s="169">
        <v>384.44</v>
      </c>
      <c r="G160" s="147">
        <v>9</v>
      </c>
    </row>
    <row r="161" spans="1:7" x14ac:dyDescent="0.25">
      <c r="A161" s="166" t="s">
        <v>463</v>
      </c>
      <c r="B161" s="167" t="s">
        <v>464</v>
      </c>
      <c r="C161" s="168" t="s">
        <v>460</v>
      </c>
      <c r="D161" s="169">
        <v>360.2</v>
      </c>
      <c r="E161" s="169"/>
      <c r="F161" s="169">
        <v>360.2</v>
      </c>
      <c r="G161" s="147">
        <v>9</v>
      </c>
    </row>
    <row r="162" spans="1:7" x14ac:dyDescent="0.25">
      <c r="A162" s="166" t="s">
        <v>465</v>
      </c>
      <c r="B162" s="167" t="s">
        <v>466</v>
      </c>
      <c r="C162" s="168" t="s">
        <v>460</v>
      </c>
      <c r="D162" s="169">
        <v>340.57</v>
      </c>
      <c r="E162" s="169"/>
      <c r="F162" s="169">
        <v>340.57</v>
      </c>
      <c r="G162" s="147">
        <v>9</v>
      </c>
    </row>
    <row r="163" spans="1:7" x14ac:dyDescent="0.25">
      <c r="A163" s="166" t="s">
        <v>467</v>
      </c>
      <c r="B163" s="167" t="s">
        <v>468</v>
      </c>
      <c r="C163" s="168" t="s">
        <v>158</v>
      </c>
      <c r="D163" s="169">
        <v>3134.6</v>
      </c>
      <c r="E163" s="169"/>
      <c r="F163" s="169">
        <v>3134.6</v>
      </c>
      <c r="G163" s="147">
        <v>9</v>
      </c>
    </row>
    <row r="164" spans="1:7" x14ac:dyDescent="0.25">
      <c r="A164" s="166" t="s">
        <v>469</v>
      </c>
      <c r="B164" s="167" t="s">
        <v>470</v>
      </c>
      <c r="C164" s="168" t="s">
        <v>471</v>
      </c>
      <c r="D164" s="169">
        <v>2975.95</v>
      </c>
      <c r="E164" s="169"/>
      <c r="F164" s="169">
        <v>2975.95</v>
      </c>
      <c r="G164" s="147">
        <v>9</v>
      </c>
    </row>
    <row r="165" spans="1:7" x14ac:dyDescent="0.25">
      <c r="A165" s="166" t="s">
        <v>472</v>
      </c>
      <c r="B165" s="167" t="s">
        <v>473</v>
      </c>
      <c r="C165" s="168" t="s">
        <v>158</v>
      </c>
      <c r="D165" s="169">
        <v>311.13</v>
      </c>
      <c r="E165" s="169"/>
      <c r="F165" s="169">
        <v>311.13</v>
      </c>
      <c r="G165" s="147">
        <v>9</v>
      </c>
    </row>
    <row r="166" spans="1:7" ht="30" x14ac:dyDescent="0.25">
      <c r="A166" s="166" t="s">
        <v>474</v>
      </c>
      <c r="B166" s="167" t="s">
        <v>475</v>
      </c>
      <c r="C166" s="168" t="s">
        <v>293</v>
      </c>
      <c r="D166" s="169">
        <v>2871.85</v>
      </c>
      <c r="E166" s="169"/>
      <c r="F166" s="169">
        <v>2871.85</v>
      </c>
      <c r="G166" s="147">
        <v>9</v>
      </c>
    </row>
    <row r="167" spans="1:7" ht="30" x14ac:dyDescent="0.25">
      <c r="A167" s="166" t="s">
        <v>476</v>
      </c>
      <c r="B167" s="167" t="s">
        <v>477</v>
      </c>
      <c r="C167" s="168" t="s">
        <v>158</v>
      </c>
      <c r="D167" s="169">
        <v>1240.76</v>
      </c>
      <c r="E167" s="169">
        <v>483.55</v>
      </c>
      <c r="F167" s="169">
        <v>1724.31</v>
      </c>
      <c r="G167" s="147">
        <v>9</v>
      </c>
    </row>
    <row r="168" spans="1:7" x14ac:dyDescent="0.25">
      <c r="A168" s="166" t="s">
        <v>478</v>
      </c>
      <c r="B168" s="167" t="s">
        <v>479</v>
      </c>
      <c r="C168" s="168" t="s">
        <v>158</v>
      </c>
      <c r="D168" s="169">
        <v>1111.94</v>
      </c>
      <c r="E168" s="169"/>
      <c r="F168" s="169">
        <v>1111.94</v>
      </c>
      <c r="G168" s="147">
        <v>9</v>
      </c>
    </row>
    <row r="169" spans="1:7" x14ac:dyDescent="0.25">
      <c r="A169" s="166" t="s">
        <v>480</v>
      </c>
      <c r="B169" s="167" t="s">
        <v>481</v>
      </c>
      <c r="C169" s="168" t="s">
        <v>158</v>
      </c>
      <c r="D169" s="169">
        <v>4294.59</v>
      </c>
      <c r="E169" s="169"/>
      <c r="F169" s="169">
        <v>4294.59</v>
      </c>
      <c r="G169" s="147">
        <v>9</v>
      </c>
    </row>
    <row r="170" spans="1:7" x14ac:dyDescent="0.25">
      <c r="A170" s="166" t="s">
        <v>482</v>
      </c>
      <c r="B170" s="167" t="s">
        <v>483</v>
      </c>
      <c r="C170" s="168" t="s">
        <v>158</v>
      </c>
      <c r="D170" s="169">
        <v>4905.5</v>
      </c>
      <c r="E170" s="169"/>
      <c r="F170" s="169">
        <v>4905.5</v>
      </c>
      <c r="G170" s="147">
        <v>9</v>
      </c>
    </row>
    <row r="171" spans="1:7" x14ac:dyDescent="0.25">
      <c r="A171" s="166" t="s">
        <v>484</v>
      </c>
      <c r="B171" s="167" t="s">
        <v>485</v>
      </c>
      <c r="C171" s="168" t="s">
        <v>158</v>
      </c>
      <c r="D171" s="169">
        <v>5833.71</v>
      </c>
      <c r="E171" s="169"/>
      <c r="F171" s="169">
        <v>5833.71</v>
      </c>
      <c r="G171" s="147">
        <v>9</v>
      </c>
    </row>
    <row r="172" spans="1:7" x14ac:dyDescent="0.25">
      <c r="A172" s="166" t="s">
        <v>486</v>
      </c>
      <c r="B172" s="167" t="s">
        <v>487</v>
      </c>
      <c r="C172" s="168"/>
      <c r="D172" s="169"/>
      <c r="E172" s="169"/>
      <c r="F172" s="169"/>
      <c r="G172" s="147">
        <v>2</v>
      </c>
    </row>
    <row r="173" spans="1:7" x14ac:dyDescent="0.25">
      <c r="A173" s="166" t="s">
        <v>488</v>
      </c>
      <c r="B173" s="167" t="s">
        <v>489</v>
      </c>
      <c r="C173" s="168"/>
      <c r="D173" s="169"/>
      <c r="E173" s="169"/>
      <c r="F173" s="169"/>
      <c r="G173" s="147">
        <v>5</v>
      </c>
    </row>
    <row r="174" spans="1:7" x14ac:dyDescent="0.25">
      <c r="A174" s="166" t="s">
        <v>490</v>
      </c>
      <c r="B174" s="167" t="s">
        <v>491</v>
      </c>
      <c r="C174" s="168" t="s">
        <v>210</v>
      </c>
      <c r="D174" s="169">
        <v>426.01</v>
      </c>
      <c r="E174" s="169">
        <v>118.97</v>
      </c>
      <c r="F174" s="169">
        <v>544.98</v>
      </c>
      <c r="G174" s="147">
        <v>9</v>
      </c>
    </row>
    <row r="175" spans="1:7" x14ac:dyDescent="0.25">
      <c r="A175" s="166" t="s">
        <v>492</v>
      </c>
      <c r="B175" s="167" t="s">
        <v>493</v>
      </c>
      <c r="C175" s="168" t="s">
        <v>210</v>
      </c>
      <c r="D175" s="169">
        <v>699.99</v>
      </c>
      <c r="E175" s="169">
        <v>300.42</v>
      </c>
      <c r="F175" s="169">
        <v>1000.41</v>
      </c>
      <c r="G175" s="147">
        <v>9</v>
      </c>
    </row>
    <row r="176" spans="1:7" ht="30" x14ac:dyDescent="0.25">
      <c r="A176" s="166" t="s">
        <v>494</v>
      </c>
      <c r="B176" s="167" t="s">
        <v>495</v>
      </c>
      <c r="C176" s="168" t="s">
        <v>496</v>
      </c>
      <c r="D176" s="169">
        <v>1221.1600000000001</v>
      </c>
      <c r="E176" s="169"/>
      <c r="F176" s="169">
        <v>1221.1600000000001</v>
      </c>
      <c r="G176" s="147">
        <v>9</v>
      </c>
    </row>
    <row r="177" spans="1:7" x14ac:dyDescent="0.25">
      <c r="A177" s="166" t="s">
        <v>497</v>
      </c>
      <c r="B177" s="167" t="s">
        <v>498</v>
      </c>
      <c r="C177" s="168" t="s">
        <v>210</v>
      </c>
      <c r="D177" s="169">
        <v>16.11</v>
      </c>
      <c r="E177" s="169">
        <v>6.56</v>
      </c>
      <c r="F177" s="169">
        <v>22.67</v>
      </c>
      <c r="G177" s="147">
        <v>9</v>
      </c>
    </row>
    <row r="178" spans="1:7" x14ac:dyDescent="0.25">
      <c r="A178" s="166" t="s">
        <v>499</v>
      </c>
      <c r="B178" s="167" t="s">
        <v>500</v>
      </c>
      <c r="C178" s="168"/>
      <c r="D178" s="169"/>
      <c r="E178" s="169"/>
      <c r="F178" s="169"/>
      <c r="G178" s="147">
        <v>5</v>
      </c>
    </row>
    <row r="179" spans="1:7" x14ac:dyDescent="0.25">
      <c r="A179" s="166" t="s">
        <v>501</v>
      </c>
      <c r="B179" s="167" t="s">
        <v>502</v>
      </c>
      <c r="C179" s="168" t="s">
        <v>496</v>
      </c>
      <c r="D179" s="169">
        <v>848.62</v>
      </c>
      <c r="E179" s="169">
        <v>75.83</v>
      </c>
      <c r="F179" s="169">
        <v>924.45</v>
      </c>
      <c r="G179" s="147">
        <v>9</v>
      </c>
    </row>
    <row r="180" spans="1:7" ht="30" x14ac:dyDescent="0.25">
      <c r="A180" s="166" t="s">
        <v>503</v>
      </c>
      <c r="B180" s="167" t="s">
        <v>504</v>
      </c>
      <c r="C180" s="168" t="s">
        <v>496</v>
      </c>
      <c r="D180" s="169">
        <v>1410.19</v>
      </c>
      <c r="E180" s="169">
        <v>127.15</v>
      </c>
      <c r="F180" s="169">
        <v>1537.34</v>
      </c>
      <c r="G180" s="147">
        <v>9</v>
      </c>
    </row>
    <row r="181" spans="1:7" ht="30" x14ac:dyDescent="0.25">
      <c r="A181" s="166" t="s">
        <v>505</v>
      </c>
      <c r="B181" s="167" t="s">
        <v>506</v>
      </c>
      <c r="C181" s="168" t="s">
        <v>496</v>
      </c>
      <c r="D181" s="169">
        <v>1289.19</v>
      </c>
      <c r="E181" s="169">
        <v>127.15</v>
      </c>
      <c r="F181" s="169">
        <v>1416.34</v>
      </c>
      <c r="G181" s="147">
        <v>9</v>
      </c>
    </row>
    <row r="182" spans="1:7" x14ac:dyDescent="0.25">
      <c r="A182" s="166" t="s">
        <v>507</v>
      </c>
      <c r="B182" s="167" t="s">
        <v>508</v>
      </c>
      <c r="C182" s="168" t="s">
        <v>496</v>
      </c>
      <c r="D182" s="169">
        <v>865.08</v>
      </c>
      <c r="E182" s="169">
        <v>75.83</v>
      </c>
      <c r="F182" s="169">
        <v>940.91</v>
      </c>
      <c r="G182" s="147">
        <v>9</v>
      </c>
    </row>
    <row r="183" spans="1:7" x14ac:dyDescent="0.25">
      <c r="A183" s="166" t="s">
        <v>509</v>
      </c>
      <c r="B183" s="167" t="s">
        <v>510</v>
      </c>
      <c r="C183" s="168" t="s">
        <v>496</v>
      </c>
      <c r="D183" s="169">
        <v>925.97</v>
      </c>
      <c r="E183" s="169">
        <v>25.28</v>
      </c>
      <c r="F183" s="169">
        <v>951.25</v>
      </c>
      <c r="G183" s="147">
        <v>9</v>
      </c>
    </row>
    <row r="184" spans="1:7" x14ac:dyDescent="0.25">
      <c r="A184" s="166" t="s">
        <v>511</v>
      </c>
      <c r="B184" s="167" t="s">
        <v>512</v>
      </c>
      <c r="C184" s="168"/>
      <c r="D184" s="169"/>
      <c r="E184" s="169"/>
      <c r="F184" s="169"/>
      <c r="G184" s="147">
        <v>5</v>
      </c>
    </row>
    <row r="185" spans="1:7" x14ac:dyDescent="0.25">
      <c r="A185" s="166" t="s">
        <v>513</v>
      </c>
      <c r="B185" s="167" t="s">
        <v>514</v>
      </c>
      <c r="C185" s="168" t="s">
        <v>210</v>
      </c>
      <c r="D185" s="169">
        <v>0.56999999999999995</v>
      </c>
      <c r="E185" s="169">
        <v>1.86</v>
      </c>
      <c r="F185" s="169">
        <v>2.4300000000000002</v>
      </c>
      <c r="G185" s="147">
        <v>9</v>
      </c>
    </row>
    <row r="186" spans="1:7" x14ac:dyDescent="0.25">
      <c r="A186" s="166" t="s">
        <v>515</v>
      </c>
      <c r="B186" s="167" t="s">
        <v>516</v>
      </c>
      <c r="C186" s="168" t="s">
        <v>210</v>
      </c>
      <c r="D186" s="169">
        <v>5.73</v>
      </c>
      <c r="E186" s="169">
        <v>18.329999999999998</v>
      </c>
      <c r="F186" s="169">
        <v>24.06</v>
      </c>
      <c r="G186" s="147">
        <v>9</v>
      </c>
    </row>
    <row r="187" spans="1:7" x14ac:dyDescent="0.25">
      <c r="A187" s="166" t="s">
        <v>517</v>
      </c>
      <c r="B187" s="167" t="s">
        <v>518</v>
      </c>
      <c r="C187" s="168" t="s">
        <v>210</v>
      </c>
      <c r="D187" s="169">
        <v>16.16</v>
      </c>
      <c r="E187" s="169">
        <v>27.32</v>
      </c>
      <c r="F187" s="169">
        <v>43.48</v>
      </c>
      <c r="G187" s="147">
        <v>9</v>
      </c>
    </row>
    <row r="188" spans="1:7" x14ac:dyDescent="0.25">
      <c r="A188" s="166" t="s">
        <v>519</v>
      </c>
      <c r="B188" s="167" t="s">
        <v>520</v>
      </c>
      <c r="C188" s="168" t="s">
        <v>210</v>
      </c>
      <c r="D188" s="169">
        <v>54.94</v>
      </c>
      <c r="E188" s="169">
        <v>49.54</v>
      </c>
      <c r="F188" s="169">
        <v>104.48</v>
      </c>
      <c r="G188" s="147">
        <v>9</v>
      </c>
    </row>
    <row r="189" spans="1:7" x14ac:dyDescent="0.25">
      <c r="A189" s="166" t="s">
        <v>521</v>
      </c>
      <c r="B189" s="167" t="s">
        <v>522</v>
      </c>
      <c r="C189" s="168" t="s">
        <v>210</v>
      </c>
      <c r="D189" s="169">
        <v>54.94</v>
      </c>
      <c r="E189" s="169">
        <v>49.21</v>
      </c>
      <c r="F189" s="169">
        <v>104.15</v>
      </c>
      <c r="G189" s="147">
        <v>9</v>
      </c>
    </row>
    <row r="190" spans="1:7" ht="30" x14ac:dyDescent="0.25">
      <c r="A190" s="166" t="s">
        <v>523</v>
      </c>
      <c r="B190" s="167" t="s">
        <v>524</v>
      </c>
      <c r="C190" s="168" t="s">
        <v>525</v>
      </c>
      <c r="D190" s="169">
        <v>46.25</v>
      </c>
      <c r="E190" s="169">
        <v>0.93</v>
      </c>
      <c r="F190" s="169">
        <v>47.18</v>
      </c>
      <c r="G190" s="147">
        <v>9</v>
      </c>
    </row>
    <row r="191" spans="1:7" x14ac:dyDescent="0.25">
      <c r="A191" s="166" t="s">
        <v>526</v>
      </c>
      <c r="B191" s="167" t="s">
        <v>527</v>
      </c>
      <c r="C191" s="168" t="s">
        <v>210</v>
      </c>
      <c r="D191" s="169">
        <v>13.67</v>
      </c>
      <c r="E191" s="169">
        <v>3.71</v>
      </c>
      <c r="F191" s="169">
        <v>17.38</v>
      </c>
      <c r="G191" s="147">
        <v>9</v>
      </c>
    </row>
    <row r="192" spans="1:7" x14ac:dyDescent="0.25">
      <c r="A192" s="166" t="s">
        <v>528</v>
      </c>
      <c r="B192" s="167" t="s">
        <v>529</v>
      </c>
      <c r="C192" s="168" t="s">
        <v>210</v>
      </c>
      <c r="D192" s="169">
        <v>91.59</v>
      </c>
      <c r="E192" s="169">
        <v>35.44</v>
      </c>
      <c r="F192" s="169">
        <v>127.03</v>
      </c>
      <c r="G192" s="147">
        <v>9</v>
      </c>
    </row>
    <row r="193" spans="1:7" x14ac:dyDescent="0.25">
      <c r="A193" s="166" t="s">
        <v>530</v>
      </c>
      <c r="B193" s="167" t="s">
        <v>531</v>
      </c>
      <c r="C193" s="168" t="s">
        <v>210</v>
      </c>
      <c r="D193" s="169">
        <v>100.44</v>
      </c>
      <c r="E193" s="169">
        <v>35.44</v>
      </c>
      <c r="F193" s="169">
        <v>135.88</v>
      </c>
      <c r="G193" s="147">
        <v>9</v>
      </c>
    </row>
    <row r="194" spans="1:7" ht="30" x14ac:dyDescent="0.25">
      <c r="A194" s="166" t="s">
        <v>532</v>
      </c>
      <c r="B194" s="167" t="s">
        <v>533</v>
      </c>
      <c r="C194" s="168" t="s">
        <v>293</v>
      </c>
      <c r="D194" s="169">
        <v>52.21</v>
      </c>
      <c r="E194" s="169">
        <v>40.869999999999997</v>
      </c>
      <c r="F194" s="169">
        <v>93.08</v>
      </c>
      <c r="G194" s="147">
        <v>9</v>
      </c>
    </row>
    <row r="195" spans="1:7" x14ac:dyDescent="0.25">
      <c r="A195" s="166" t="s">
        <v>534</v>
      </c>
      <c r="B195" s="167" t="s">
        <v>535</v>
      </c>
      <c r="C195" s="168"/>
      <c r="D195" s="169"/>
      <c r="E195" s="169"/>
      <c r="F195" s="169"/>
      <c r="G195" s="147">
        <v>5</v>
      </c>
    </row>
    <row r="196" spans="1:7" x14ac:dyDescent="0.25">
      <c r="A196" s="166" t="s">
        <v>536</v>
      </c>
      <c r="B196" s="167" t="s">
        <v>537</v>
      </c>
      <c r="C196" s="168" t="s">
        <v>268</v>
      </c>
      <c r="D196" s="169"/>
      <c r="E196" s="169">
        <v>11.3</v>
      </c>
      <c r="F196" s="169">
        <v>11.3</v>
      </c>
      <c r="G196" s="147">
        <v>9</v>
      </c>
    </row>
    <row r="197" spans="1:7" ht="30" x14ac:dyDescent="0.25">
      <c r="A197" s="166" t="s">
        <v>538</v>
      </c>
      <c r="B197" s="167" t="s">
        <v>539</v>
      </c>
      <c r="C197" s="168" t="s">
        <v>268</v>
      </c>
      <c r="D197" s="169"/>
      <c r="E197" s="169">
        <v>28.54</v>
      </c>
      <c r="F197" s="169">
        <v>28.54</v>
      </c>
      <c r="G197" s="147">
        <v>9</v>
      </c>
    </row>
    <row r="198" spans="1:7" ht="30" x14ac:dyDescent="0.25">
      <c r="A198" s="166" t="s">
        <v>540</v>
      </c>
      <c r="B198" s="167" t="s">
        <v>541</v>
      </c>
      <c r="C198" s="168" t="s">
        <v>210</v>
      </c>
      <c r="D198" s="169"/>
      <c r="E198" s="169">
        <v>11.3</v>
      </c>
      <c r="F198" s="169">
        <v>11.3</v>
      </c>
      <c r="G198" s="147">
        <v>9</v>
      </c>
    </row>
    <row r="199" spans="1:7" ht="30" x14ac:dyDescent="0.25">
      <c r="A199" s="166" t="s">
        <v>542</v>
      </c>
      <c r="B199" s="167" t="s">
        <v>543</v>
      </c>
      <c r="C199" s="168" t="s">
        <v>210</v>
      </c>
      <c r="D199" s="169"/>
      <c r="E199" s="169">
        <v>28.54</v>
      </c>
      <c r="F199" s="169">
        <v>28.54</v>
      </c>
      <c r="G199" s="147">
        <v>9</v>
      </c>
    </row>
    <row r="200" spans="1:7" ht="30" x14ac:dyDescent="0.25">
      <c r="A200" s="166" t="s">
        <v>544</v>
      </c>
      <c r="B200" s="167" t="s">
        <v>545</v>
      </c>
      <c r="C200" s="168" t="s">
        <v>496</v>
      </c>
      <c r="D200" s="169">
        <v>2269.88</v>
      </c>
      <c r="E200" s="169"/>
      <c r="F200" s="169">
        <v>2269.88</v>
      </c>
      <c r="G200" s="147">
        <v>9</v>
      </c>
    </row>
    <row r="201" spans="1:7" x14ac:dyDescent="0.25">
      <c r="A201" s="166" t="s">
        <v>546</v>
      </c>
      <c r="B201" s="167" t="s">
        <v>547</v>
      </c>
      <c r="C201" s="168" t="s">
        <v>548</v>
      </c>
      <c r="D201" s="169">
        <v>23.53</v>
      </c>
      <c r="E201" s="169">
        <v>4.46</v>
      </c>
      <c r="F201" s="169">
        <v>27.99</v>
      </c>
      <c r="G201" s="147">
        <v>9</v>
      </c>
    </row>
    <row r="202" spans="1:7" x14ac:dyDescent="0.25">
      <c r="A202" s="166" t="s">
        <v>549</v>
      </c>
      <c r="B202" s="167" t="s">
        <v>550</v>
      </c>
      <c r="C202" s="168" t="s">
        <v>525</v>
      </c>
      <c r="D202" s="169">
        <v>19.559999999999999</v>
      </c>
      <c r="E202" s="169">
        <v>4.46</v>
      </c>
      <c r="F202" s="169">
        <v>24.02</v>
      </c>
      <c r="G202" s="147">
        <v>9</v>
      </c>
    </row>
    <row r="203" spans="1:7" x14ac:dyDescent="0.25">
      <c r="A203" s="166" t="s">
        <v>551</v>
      </c>
      <c r="B203" s="167" t="s">
        <v>552</v>
      </c>
      <c r="C203" s="168"/>
      <c r="D203" s="169"/>
      <c r="E203" s="169"/>
      <c r="F203" s="169"/>
      <c r="G203" s="147">
        <v>5</v>
      </c>
    </row>
    <row r="204" spans="1:7" ht="30" x14ac:dyDescent="0.25">
      <c r="A204" s="166" t="s">
        <v>553</v>
      </c>
      <c r="B204" s="167" t="s">
        <v>554</v>
      </c>
      <c r="C204" s="168" t="s">
        <v>496</v>
      </c>
      <c r="D204" s="169">
        <v>11973.6</v>
      </c>
      <c r="E204" s="169">
        <v>3158.1</v>
      </c>
      <c r="F204" s="169">
        <v>15131.7</v>
      </c>
      <c r="G204" s="147">
        <v>9</v>
      </c>
    </row>
    <row r="205" spans="1:7" ht="30" x14ac:dyDescent="0.25">
      <c r="A205" s="166" t="s">
        <v>555</v>
      </c>
      <c r="B205" s="167" t="s">
        <v>556</v>
      </c>
      <c r="C205" s="168" t="s">
        <v>496</v>
      </c>
      <c r="D205" s="169">
        <v>20931.490000000002</v>
      </c>
      <c r="E205" s="169">
        <v>3158.1</v>
      </c>
      <c r="F205" s="169">
        <v>24089.59</v>
      </c>
      <c r="G205" s="147">
        <v>9</v>
      </c>
    </row>
    <row r="206" spans="1:7" x14ac:dyDescent="0.25">
      <c r="A206" s="166" t="s">
        <v>557</v>
      </c>
      <c r="B206" s="167" t="s">
        <v>558</v>
      </c>
      <c r="C206" s="168"/>
      <c r="D206" s="169"/>
      <c r="E206" s="169"/>
      <c r="F206" s="169"/>
      <c r="G206" s="147">
        <v>5</v>
      </c>
    </row>
    <row r="207" spans="1:7" x14ac:dyDescent="0.25">
      <c r="A207" s="166" t="s">
        <v>559</v>
      </c>
      <c r="B207" s="167" t="s">
        <v>560</v>
      </c>
      <c r="C207" s="168" t="s">
        <v>210</v>
      </c>
      <c r="D207" s="169">
        <v>794.11</v>
      </c>
      <c r="E207" s="169">
        <v>85.34</v>
      </c>
      <c r="F207" s="169">
        <v>879.45</v>
      </c>
      <c r="G207" s="147">
        <v>9</v>
      </c>
    </row>
    <row r="208" spans="1:7" x14ac:dyDescent="0.25">
      <c r="A208" s="166" t="s">
        <v>561</v>
      </c>
      <c r="B208" s="167" t="s">
        <v>562</v>
      </c>
      <c r="C208" s="168" t="s">
        <v>210</v>
      </c>
      <c r="D208" s="169">
        <v>360.3</v>
      </c>
      <c r="E208" s="169">
        <v>24.04</v>
      </c>
      <c r="F208" s="169">
        <v>384.34</v>
      </c>
      <c r="G208" s="147">
        <v>9</v>
      </c>
    </row>
    <row r="209" spans="1:7" x14ac:dyDescent="0.25">
      <c r="A209" s="166" t="s">
        <v>563</v>
      </c>
      <c r="B209" s="167" t="s">
        <v>564</v>
      </c>
      <c r="C209" s="168" t="s">
        <v>210</v>
      </c>
      <c r="D209" s="169">
        <v>151.01</v>
      </c>
      <c r="E209" s="169">
        <v>48.72</v>
      </c>
      <c r="F209" s="169">
        <v>199.73</v>
      </c>
      <c r="G209" s="147">
        <v>9</v>
      </c>
    </row>
    <row r="210" spans="1:7" x14ac:dyDescent="0.25">
      <c r="A210" s="166" t="s">
        <v>565</v>
      </c>
      <c r="B210" s="167" t="s">
        <v>566</v>
      </c>
      <c r="C210" s="168"/>
      <c r="D210" s="169"/>
      <c r="E210" s="169"/>
      <c r="F210" s="169"/>
      <c r="G210" s="147">
        <v>5</v>
      </c>
    </row>
    <row r="211" spans="1:7" ht="30" x14ac:dyDescent="0.25">
      <c r="A211" s="166" t="s">
        <v>567</v>
      </c>
      <c r="B211" s="167" t="s">
        <v>568</v>
      </c>
      <c r="C211" s="168" t="s">
        <v>210</v>
      </c>
      <c r="D211" s="169">
        <v>2.78</v>
      </c>
      <c r="E211" s="169">
        <v>4.6399999999999997</v>
      </c>
      <c r="F211" s="169">
        <v>7.42</v>
      </c>
      <c r="G211" s="147">
        <v>9</v>
      </c>
    </row>
    <row r="212" spans="1:7" ht="45" x14ac:dyDescent="0.25">
      <c r="A212" s="166" t="s">
        <v>569</v>
      </c>
      <c r="B212" s="167" t="s">
        <v>570</v>
      </c>
      <c r="C212" s="168" t="s">
        <v>210</v>
      </c>
      <c r="D212" s="169">
        <v>5.2</v>
      </c>
      <c r="E212" s="169">
        <v>0.15</v>
      </c>
      <c r="F212" s="169">
        <v>5.35</v>
      </c>
      <c r="G212" s="147">
        <v>9</v>
      </c>
    </row>
    <row r="213" spans="1:7" ht="45" x14ac:dyDescent="0.25">
      <c r="A213" s="166" t="s">
        <v>571</v>
      </c>
      <c r="B213" s="167" t="s">
        <v>572</v>
      </c>
      <c r="C213" s="168" t="s">
        <v>210</v>
      </c>
      <c r="D213" s="169">
        <v>5.7</v>
      </c>
      <c r="E213" s="169">
        <v>0.15</v>
      </c>
      <c r="F213" s="169">
        <v>5.85</v>
      </c>
      <c r="G213" s="147">
        <v>9</v>
      </c>
    </row>
    <row r="214" spans="1:7" x14ac:dyDescent="0.25">
      <c r="A214" s="166" t="s">
        <v>573</v>
      </c>
      <c r="B214" s="167" t="s">
        <v>574</v>
      </c>
      <c r="C214" s="168" t="s">
        <v>293</v>
      </c>
      <c r="D214" s="169">
        <v>63.06</v>
      </c>
      <c r="E214" s="169">
        <v>8.36</v>
      </c>
      <c r="F214" s="169">
        <v>71.42</v>
      </c>
      <c r="G214" s="147">
        <v>9</v>
      </c>
    </row>
    <row r="215" spans="1:7" x14ac:dyDescent="0.25">
      <c r="A215" s="166" t="s">
        <v>575</v>
      </c>
      <c r="B215" s="167" t="s">
        <v>576</v>
      </c>
      <c r="C215" s="168" t="s">
        <v>293</v>
      </c>
      <c r="D215" s="169">
        <v>74.27</v>
      </c>
      <c r="E215" s="169">
        <v>9.84</v>
      </c>
      <c r="F215" s="169">
        <v>84.11</v>
      </c>
      <c r="G215" s="147">
        <v>9</v>
      </c>
    </row>
    <row r="216" spans="1:7" x14ac:dyDescent="0.25">
      <c r="A216" s="166" t="s">
        <v>577</v>
      </c>
      <c r="B216" s="167" t="s">
        <v>578</v>
      </c>
      <c r="C216" s="168"/>
      <c r="D216" s="169"/>
      <c r="E216" s="169"/>
      <c r="F216" s="169"/>
      <c r="G216" s="147">
        <v>5</v>
      </c>
    </row>
    <row r="217" spans="1:7" x14ac:dyDescent="0.25">
      <c r="A217" s="166" t="s">
        <v>579</v>
      </c>
      <c r="B217" s="167" t="s">
        <v>580</v>
      </c>
      <c r="C217" s="168" t="s">
        <v>210</v>
      </c>
      <c r="D217" s="169">
        <v>11.64</v>
      </c>
      <c r="E217" s="169">
        <v>5.35</v>
      </c>
      <c r="F217" s="169">
        <v>16.989999999999998</v>
      </c>
      <c r="G217" s="147">
        <v>9</v>
      </c>
    </row>
    <row r="218" spans="1:7" x14ac:dyDescent="0.25">
      <c r="A218" s="166" t="s">
        <v>581</v>
      </c>
      <c r="B218" s="167" t="s">
        <v>582</v>
      </c>
      <c r="C218" s="168" t="s">
        <v>268</v>
      </c>
      <c r="D218" s="169">
        <v>1.02</v>
      </c>
      <c r="E218" s="169">
        <v>0.38</v>
      </c>
      <c r="F218" s="169">
        <v>1.4</v>
      </c>
      <c r="G218" s="147">
        <v>9</v>
      </c>
    </row>
    <row r="219" spans="1:7" x14ac:dyDescent="0.25">
      <c r="A219" s="166" t="s">
        <v>583</v>
      </c>
      <c r="B219" s="167" t="s">
        <v>584</v>
      </c>
      <c r="C219" s="168" t="s">
        <v>268</v>
      </c>
      <c r="D219" s="169">
        <v>1.02</v>
      </c>
      <c r="E219" s="169">
        <v>0.38</v>
      </c>
      <c r="F219" s="169">
        <v>1.4</v>
      </c>
      <c r="G219" s="147">
        <v>9</v>
      </c>
    </row>
    <row r="220" spans="1:7" x14ac:dyDescent="0.25">
      <c r="A220" s="166" t="s">
        <v>585</v>
      </c>
      <c r="B220" s="167" t="s">
        <v>586</v>
      </c>
      <c r="C220" s="168" t="s">
        <v>210</v>
      </c>
      <c r="D220" s="169">
        <v>0.94</v>
      </c>
      <c r="E220" s="169">
        <v>0.76</v>
      </c>
      <c r="F220" s="169">
        <v>1.7</v>
      </c>
      <c r="G220" s="147">
        <v>9</v>
      </c>
    </row>
    <row r="221" spans="1:7" x14ac:dyDescent="0.25">
      <c r="A221" s="166" t="s">
        <v>587</v>
      </c>
      <c r="B221" s="167" t="s">
        <v>588</v>
      </c>
      <c r="C221" s="168"/>
      <c r="D221" s="169"/>
      <c r="E221" s="169"/>
      <c r="F221" s="169"/>
      <c r="G221" s="147">
        <v>2</v>
      </c>
    </row>
    <row r="222" spans="1:7" x14ac:dyDescent="0.25">
      <c r="A222" s="166" t="s">
        <v>589</v>
      </c>
      <c r="B222" s="167" t="s">
        <v>590</v>
      </c>
      <c r="C222" s="168"/>
      <c r="D222" s="169"/>
      <c r="E222" s="169"/>
      <c r="F222" s="169"/>
      <c r="G222" s="147">
        <v>5</v>
      </c>
    </row>
    <row r="223" spans="1:7" x14ac:dyDescent="0.25">
      <c r="A223" s="166" t="s">
        <v>591</v>
      </c>
      <c r="B223" s="167" t="s">
        <v>592</v>
      </c>
      <c r="C223" s="168" t="s">
        <v>293</v>
      </c>
      <c r="D223" s="169"/>
      <c r="E223" s="169">
        <v>204.27</v>
      </c>
      <c r="F223" s="169">
        <v>204.27</v>
      </c>
      <c r="G223" s="147">
        <v>9</v>
      </c>
    </row>
    <row r="224" spans="1:7" x14ac:dyDescent="0.25">
      <c r="A224" s="166" t="s">
        <v>593</v>
      </c>
      <c r="B224" s="167" t="s">
        <v>594</v>
      </c>
      <c r="C224" s="168" t="s">
        <v>293</v>
      </c>
      <c r="D224" s="169"/>
      <c r="E224" s="169">
        <v>371.4</v>
      </c>
      <c r="F224" s="169">
        <v>371.4</v>
      </c>
      <c r="G224" s="147">
        <v>9</v>
      </c>
    </row>
    <row r="225" spans="1:7" x14ac:dyDescent="0.25">
      <c r="A225" s="166" t="s">
        <v>595</v>
      </c>
      <c r="B225" s="167" t="s">
        <v>596</v>
      </c>
      <c r="C225" s="168" t="s">
        <v>210</v>
      </c>
      <c r="D225" s="169"/>
      <c r="E225" s="169">
        <v>27.86</v>
      </c>
      <c r="F225" s="169">
        <v>27.86</v>
      </c>
      <c r="G225" s="147">
        <v>9</v>
      </c>
    </row>
    <row r="226" spans="1:7" ht="30" x14ac:dyDescent="0.25">
      <c r="A226" s="166" t="s">
        <v>597</v>
      </c>
      <c r="B226" s="167" t="s">
        <v>598</v>
      </c>
      <c r="C226" s="168" t="s">
        <v>293</v>
      </c>
      <c r="D226" s="169">
        <v>456.9</v>
      </c>
      <c r="E226" s="169">
        <v>111.42</v>
      </c>
      <c r="F226" s="169">
        <v>568.32000000000005</v>
      </c>
      <c r="G226" s="147">
        <v>9</v>
      </c>
    </row>
    <row r="227" spans="1:7" ht="30" x14ac:dyDescent="0.25">
      <c r="A227" s="166" t="s">
        <v>599</v>
      </c>
      <c r="B227" s="167" t="s">
        <v>600</v>
      </c>
      <c r="C227" s="168" t="s">
        <v>293</v>
      </c>
      <c r="D227" s="169">
        <v>436.06</v>
      </c>
      <c r="E227" s="169">
        <v>111.42</v>
      </c>
      <c r="F227" s="169">
        <v>547.48</v>
      </c>
      <c r="G227" s="147">
        <v>9</v>
      </c>
    </row>
    <row r="228" spans="1:7" ht="30" x14ac:dyDescent="0.25">
      <c r="A228" s="166" t="s">
        <v>601</v>
      </c>
      <c r="B228" s="167" t="s">
        <v>602</v>
      </c>
      <c r="C228" s="168" t="s">
        <v>293</v>
      </c>
      <c r="D228" s="169">
        <v>238.87</v>
      </c>
      <c r="E228" s="169">
        <v>74.28</v>
      </c>
      <c r="F228" s="169">
        <v>313.14999999999998</v>
      </c>
      <c r="G228" s="147">
        <v>9</v>
      </c>
    </row>
    <row r="229" spans="1:7" ht="30" x14ac:dyDescent="0.25">
      <c r="A229" s="166" t="s">
        <v>603</v>
      </c>
      <c r="B229" s="167" t="s">
        <v>604</v>
      </c>
      <c r="C229" s="168" t="s">
        <v>293</v>
      </c>
      <c r="D229" s="169">
        <v>218.03</v>
      </c>
      <c r="E229" s="169">
        <v>74.28</v>
      </c>
      <c r="F229" s="169">
        <v>292.31</v>
      </c>
      <c r="G229" s="147">
        <v>9</v>
      </c>
    </row>
    <row r="230" spans="1:7" ht="45" x14ac:dyDescent="0.25">
      <c r="A230" s="166" t="s">
        <v>605</v>
      </c>
      <c r="B230" s="167" t="s">
        <v>606</v>
      </c>
      <c r="C230" s="168" t="s">
        <v>210</v>
      </c>
      <c r="D230" s="169">
        <v>23.43</v>
      </c>
      <c r="E230" s="169">
        <v>7.43</v>
      </c>
      <c r="F230" s="169">
        <v>30.86</v>
      </c>
      <c r="G230" s="147">
        <v>9</v>
      </c>
    </row>
    <row r="231" spans="1:7" ht="30" x14ac:dyDescent="0.25">
      <c r="A231" s="166" t="s">
        <v>607</v>
      </c>
      <c r="B231" s="167" t="s">
        <v>608</v>
      </c>
      <c r="C231" s="168" t="s">
        <v>210</v>
      </c>
      <c r="D231" s="169">
        <v>21.81</v>
      </c>
      <c r="E231" s="169">
        <v>7.43</v>
      </c>
      <c r="F231" s="169">
        <v>29.24</v>
      </c>
      <c r="G231" s="147">
        <v>9</v>
      </c>
    </row>
    <row r="232" spans="1:7" ht="30" x14ac:dyDescent="0.25">
      <c r="A232" s="166" t="s">
        <v>609</v>
      </c>
      <c r="B232" s="167" t="s">
        <v>610</v>
      </c>
      <c r="C232" s="168" t="s">
        <v>293</v>
      </c>
      <c r="D232" s="169">
        <v>234.22</v>
      </c>
      <c r="E232" s="169">
        <v>74.28</v>
      </c>
      <c r="F232" s="169">
        <v>308.5</v>
      </c>
      <c r="G232" s="147">
        <v>9</v>
      </c>
    </row>
    <row r="233" spans="1:7" ht="30" x14ac:dyDescent="0.25">
      <c r="A233" s="166" t="s">
        <v>611</v>
      </c>
      <c r="B233" s="167" t="s">
        <v>612</v>
      </c>
      <c r="C233" s="168" t="s">
        <v>293</v>
      </c>
      <c r="D233" s="169">
        <v>218.03</v>
      </c>
      <c r="E233" s="169">
        <v>74.28</v>
      </c>
      <c r="F233" s="169">
        <v>292.31</v>
      </c>
      <c r="G233" s="147">
        <v>9</v>
      </c>
    </row>
    <row r="234" spans="1:7" x14ac:dyDescent="0.25">
      <c r="A234" s="166" t="s">
        <v>613</v>
      </c>
      <c r="B234" s="167" t="s">
        <v>614</v>
      </c>
      <c r="C234" s="168"/>
      <c r="D234" s="169"/>
      <c r="E234" s="169"/>
      <c r="F234" s="169"/>
      <c r="G234" s="147">
        <v>5</v>
      </c>
    </row>
    <row r="235" spans="1:7" x14ac:dyDescent="0.25">
      <c r="A235" s="166" t="s">
        <v>615</v>
      </c>
      <c r="B235" s="167" t="s">
        <v>616</v>
      </c>
      <c r="C235" s="168" t="s">
        <v>293</v>
      </c>
      <c r="D235" s="169"/>
      <c r="E235" s="169">
        <v>111.42</v>
      </c>
      <c r="F235" s="169">
        <v>111.42</v>
      </c>
      <c r="G235" s="147">
        <v>9</v>
      </c>
    </row>
    <row r="236" spans="1:7" ht="30" x14ac:dyDescent="0.25">
      <c r="A236" s="166" t="s">
        <v>617</v>
      </c>
      <c r="B236" s="167" t="s">
        <v>618</v>
      </c>
      <c r="C236" s="168" t="s">
        <v>293</v>
      </c>
      <c r="D236" s="169"/>
      <c r="E236" s="169">
        <v>74.28</v>
      </c>
      <c r="F236" s="169">
        <v>74.28</v>
      </c>
      <c r="G236" s="147">
        <v>9</v>
      </c>
    </row>
    <row r="237" spans="1:7" x14ac:dyDescent="0.25">
      <c r="A237" s="166" t="s">
        <v>619</v>
      </c>
      <c r="B237" s="167" t="s">
        <v>620</v>
      </c>
      <c r="C237" s="168"/>
      <c r="D237" s="169"/>
      <c r="E237" s="169"/>
      <c r="F237" s="169"/>
      <c r="G237" s="147">
        <v>5</v>
      </c>
    </row>
    <row r="238" spans="1:7" x14ac:dyDescent="0.25">
      <c r="A238" s="166" t="s">
        <v>621</v>
      </c>
      <c r="B238" s="167" t="s">
        <v>622</v>
      </c>
      <c r="C238" s="168" t="s">
        <v>210</v>
      </c>
      <c r="D238" s="169"/>
      <c r="E238" s="169">
        <v>2.79</v>
      </c>
      <c r="F238" s="169">
        <v>2.79</v>
      </c>
      <c r="G238" s="147">
        <v>9</v>
      </c>
    </row>
    <row r="239" spans="1:7" x14ac:dyDescent="0.25">
      <c r="A239" s="166" t="s">
        <v>31</v>
      </c>
      <c r="B239" s="167" t="s">
        <v>623</v>
      </c>
      <c r="C239" s="168" t="s">
        <v>210</v>
      </c>
      <c r="D239" s="169"/>
      <c r="E239" s="169">
        <v>5.57</v>
      </c>
      <c r="F239" s="169">
        <v>5.57</v>
      </c>
      <c r="G239" s="147">
        <v>9</v>
      </c>
    </row>
    <row r="240" spans="1:7" x14ac:dyDescent="0.25">
      <c r="A240" s="166" t="s">
        <v>624</v>
      </c>
      <c r="B240" s="167" t="s">
        <v>625</v>
      </c>
      <c r="C240" s="168" t="s">
        <v>210</v>
      </c>
      <c r="D240" s="169"/>
      <c r="E240" s="169">
        <v>9.2899999999999991</v>
      </c>
      <c r="F240" s="169">
        <v>9.2899999999999991</v>
      </c>
      <c r="G240" s="147">
        <v>9</v>
      </c>
    </row>
    <row r="241" spans="1:7" x14ac:dyDescent="0.25">
      <c r="A241" s="166" t="s">
        <v>626</v>
      </c>
      <c r="B241" s="167" t="s">
        <v>627</v>
      </c>
      <c r="C241" s="168"/>
      <c r="D241" s="169"/>
      <c r="E241" s="169"/>
      <c r="F241" s="169"/>
      <c r="G241" s="147">
        <v>5</v>
      </c>
    </row>
    <row r="242" spans="1:7" x14ac:dyDescent="0.25">
      <c r="A242" s="166" t="s">
        <v>628</v>
      </c>
      <c r="B242" s="167" t="s">
        <v>629</v>
      </c>
      <c r="C242" s="168" t="s">
        <v>210</v>
      </c>
      <c r="D242" s="169"/>
      <c r="E242" s="169">
        <v>11.14</v>
      </c>
      <c r="F242" s="169">
        <v>11.14</v>
      </c>
      <c r="G242" s="147">
        <v>9</v>
      </c>
    </row>
    <row r="243" spans="1:7" x14ac:dyDescent="0.25">
      <c r="A243" s="166" t="s">
        <v>630</v>
      </c>
      <c r="B243" s="167" t="s">
        <v>631</v>
      </c>
      <c r="C243" s="168" t="s">
        <v>210</v>
      </c>
      <c r="D243" s="169"/>
      <c r="E243" s="169">
        <v>9.2899999999999991</v>
      </c>
      <c r="F243" s="169">
        <v>9.2899999999999991</v>
      </c>
      <c r="G243" s="147">
        <v>9</v>
      </c>
    </row>
    <row r="244" spans="1:7" ht="30" x14ac:dyDescent="0.25">
      <c r="A244" s="166" t="s">
        <v>632</v>
      </c>
      <c r="B244" s="167" t="s">
        <v>633</v>
      </c>
      <c r="C244" s="168" t="s">
        <v>268</v>
      </c>
      <c r="D244" s="169"/>
      <c r="E244" s="169">
        <v>2.79</v>
      </c>
      <c r="F244" s="169">
        <v>2.79</v>
      </c>
      <c r="G244" s="147">
        <v>9</v>
      </c>
    </row>
    <row r="245" spans="1:7" x14ac:dyDescent="0.25">
      <c r="A245" s="166" t="s">
        <v>634</v>
      </c>
      <c r="B245" s="167" t="s">
        <v>635</v>
      </c>
      <c r="C245" s="168"/>
      <c r="D245" s="169"/>
      <c r="E245" s="169"/>
      <c r="F245" s="169"/>
      <c r="G245" s="147">
        <v>5</v>
      </c>
    </row>
    <row r="246" spans="1:7" x14ac:dyDescent="0.25">
      <c r="A246" s="166" t="s">
        <v>636</v>
      </c>
      <c r="B246" s="167" t="s">
        <v>637</v>
      </c>
      <c r="C246" s="168" t="s">
        <v>210</v>
      </c>
      <c r="D246" s="169"/>
      <c r="E246" s="169">
        <v>7.43</v>
      </c>
      <c r="F246" s="169">
        <v>7.43</v>
      </c>
      <c r="G246" s="147">
        <v>9</v>
      </c>
    </row>
    <row r="247" spans="1:7" x14ac:dyDescent="0.25">
      <c r="A247" s="166" t="s">
        <v>638</v>
      </c>
      <c r="B247" s="167" t="s">
        <v>639</v>
      </c>
      <c r="C247" s="168"/>
      <c r="D247" s="169"/>
      <c r="E247" s="169"/>
      <c r="F247" s="169"/>
      <c r="G247" s="147">
        <v>5</v>
      </c>
    </row>
    <row r="248" spans="1:7" ht="45" x14ac:dyDescent="0.25">
      <c r="A248" s="166" t="s">
        <v>640</v>
      </c>
      <c r="B248" s="167" t="s">
        <v>641</v>
      </c>
      <c r="C248" s="168" t="s">
        <v>210</v>
      </c>
      <c r="D248" s="169">
        <v>16.71</v>
      </c>
      <c r="E248" s="169">
        <v>9.2899999999999991</v>
      </c>
      <c r="F248" s="169">
        <v>26</v>
      </c>
      <c r="G248" s="147">
        <v>9</v>
      </c>
    </row>
    <row r="249" spans="1:7" ht="30" x14ac:dyDescent="0.25">
      <c r="A249" s="166" t="s">
        <v>642</v>
      </c>
      <c r="B249" s="167" t="s">
        <v>643</v>
      </c>
      <c r="C249" s="168" t="s">
        <v>210</v>
      </c>
      <c r="D249" s="169">
        <v>1.51</v>
      </c>
      <c r="E249" s="169">
        <v>9.2899999999999991</v>
      </c>
      <c r="F249" s="169">
        <v>10.8</v>
      </c>
      <c r="G249" s="147">
        <v>9</v>
      </c>
    </row>
    <row r="250" spans="1:7" x14ac:dyDescent="0.25">
      <c r="A250" s="166" t="s">
        <v>644</v>
      </c>
      <c r="B250" s="167" t="s">
        <v>645</v>
      </c>
      <c r="C250" s="168"/>
      <c r="D250" s="169"/>
      <c r="E250" s="169"/>
      <c r="F250" s="169"/>
      <c r="G250" s="147">
        <v>5</v>
      </c>
    </row>
    <row r="251" spans="1:7" ht="30" x14ac:dyDescent="0.25">
      <c r="A251" s="166" t="s">
        <v>646</v>
      </c>
      <c r="B251" s="167" t="s">
        <v>647</v>
      </c>
      <c r="C251" s="168" t="s">
        <v>210</v>
      </c>
      <c r="D251" s="169">
        <v>24.03</v>
      </c>
      <c r="E251" s="169">
        <v>3.71</v>
      </c>
      <c r="F251" s="169">
        <v>27.74</v>
      </c>
      <c r="G251" s="147">
        <v>9</v>
      </c>
    </row>
    <row r="252" spans="1:7" ht="30" x14ac:dyDescent="0.25">
      <c r="A252" s="166" t="s">
        <v>648</v>
      </c>
      <c r="B252" s="167" t="s">
        <v>649</v>
      </c>
      <c r="C252" s="168" t="s">
        <v>210</v>
      </c>
      <c r="D252" s="169">
        <v>21.81</v>
      </c>
      <c r="E252" s="169">
        <v>3.71</v>
      </c>
      <c r="F252" s="169">
        <v>25.52</v>
      </c>
      <c r="G252" s="147">
        <v>9</v>
      </c>
    </row>
    <row r="253" spans="1:7" ht="30" x14ac:dyDescent="0.25">
      <c r="A253" s="166" t="s">
        <v>650</v>
      </c>
      <c r="B253" s="167" t="s">
        <v>651</v>
      </c>
      <c r="C253" s="168" t="s">
        <v>210</v>
      </c>
      <c r="D253" s="169">
        <v>10.37</v>
      </c>
      <c r="E253" s="169">
        <v>1.3</v>
      </c>
      <c r="F253" s="169">
        <v>11.67</v>
      </c>
      <c r="G253" s="147">
        <v>9</v>
      </c>
    </row>
    <row r="254" spans="1:7" ht="30" x14ac:dyDescent="0.25">
      <c r="A254" s="166" t="s">
        <v>652</v>
      </c>
      <c r="B254" s="167" t="s">
        <v>653</v>
      </c>
      <c r="C254" s="168" t="s">
        <v>210</v>
      </c>
      <c r="D254" s="169">
        <v>7.84</v>
      </c>
      <c r="E254" s="169">
        <v>1.3</v>
      </c>
      <c r="F254" s="169">
        <v>9.14</v>
      </c>
      <c r="G254" s="147">
        <v>9</v>
      </c>
    </row>
    <row r="255" spans="1:7" ht="30" x14ac:dyDescent="0.25">
      <c r="A255" s="166" t="s">
        <v>654</v>
      </c>
      <c r="B255" s="167" t="s">
        <v>655</v>
      </c>
      <c r="C255" s="168" t="s">
        <v>210</v>
      </c>
      <c r="D255" s="169">
        <v>13.64</v>
      </c>
      <c r="E255" s="169">
        <v>0.56000000000000005</v>
      </c>
      <c r="F255" s="169">
        <v>14.2</v>
      </c>
      <c r="G255" s="147">
        <v>9</v>
      </c>
    </row>
    <row r="256" spans="1:7" x14ac:dyDescent="0.25">
      <c r="A256" s="166" t="s">
        <v>656</v>
      </c>
      <c r="B256" s="167" t="s">
        <v>657</v>
      </c>
      <c r="C256" s="168"/>
      <c r="D256" s="169"/>
      <c r="E256" s="169"/>
      <c r="F256" s="169"/>
      <c r="G256" s="147">
        <v>5</v>
      </c>
    </row>
    <row r="257" spans="1:7" ht="30" x14ac:dyDescent="0.25">
      <c r="A257" s="166" t="s">
        <v>658</v>
      </c>
      <c r="B257" s="167" t="s">
        <v>659</v>
      </c>
      <c r="C257" s="168" t="s">
        <v>210</v>
      </c>
      <c r="D257" s="169"/>
      <c r="E257" s="169">
        <v>9.66</v>
      </c>
      <c r="F257" s="169">
        <v>9.66</v>
      </c>
      <c r="G257" s="147">
        <v>9</v>
      </c>
    </row>
    <row r="258" spans="1:7" ht="30" x14ac:dyDescent="0.25">
      <c r="A258" s="166" t="s">
        <v>660</v>
      </c>
      <c r="B258" s="167" t="s">
        <v>661</v>
      </c>
      <c r="C258" s="168" t="s">
        <v>210</v>
      </c>
      <c r="D258" s="169"/>
      <c r="E258" s="169">
        <v>5.57</v>
      </c>
      <c r="F258" s="169">
        <v>5.57</v>
      </c>
      <c r="G258" s="147">
        <v>9</v>
      </c>
    </row>
    <row r="259" spans="1:7" x14ac:dyDescent="0.25">
      <c r="A259" s="166" t="s">
        <v>662</v>
      </c>
      <c r="B259" s="167" t="s">
        <v>663</v>
      </c>
      <c r="C259" s="168" t="s">
        <v>210</v>
      </c>
      <c r="D259" s="169"/>
      <c r="E259" s="169">
        <v>5.57</v>
      </c>
      <c r="F259" s="169">
        <v>5.57</v>
      </c>
      <c r="G259" s="147">
        <v>9</v>
      </c>
    </row>
    <row r="260" spans="1:7" x14ac:dyDescent="0.25">
      <c r="A260" s="166" t="s">
        <v>664</v>
      </c>
      <c r="B260" s="167" t="s">
        <v>665</v>
      </c>
      <c r="C260" s="168" t="s">
        <v>210</v>
      </c>
      <c r="D260" s="169"/>
      <c r="E260" s="169">
        <v>6.13</v>
      </c>
      <c r="F260" s="169">
        <v>6.13</v>
      </c>
      <c r="G260" s="147">
        <v>9</v>
      </c>
    </row>
    <row r="261" spans="1:7" x14ac:dyDescent="0.25">
      <c r="A261" s="166" t="s">
        <v>666</v>
      </c>
      <c r="B261" s="167" t="s">
        <v>667</v>
      </c>
      <c r="C261" s="168"/>
      <c r="D261" s="169"/>
      <c r="E261" s="169"/>
      <c r="F261" s="169"/>
      <c r="G261" s="147">
        <v>5</v>
      </c>
    </row>
    <row r="262" spans="1:7" x14ac:dyDescent="0.25">
      <c r="A262" s="166" t="s">
        <v>668</v>
      </c>
      <c r="B262" s="167" t="s">
        <v>669</v>
      </c>
      <c r="C262" s="168" t="s">
        <v>210</v>
      </c>
      <c r="D262" s="169"/>
      <c r="E262" s="169">
        <v>14.94</v>
      </c>
      <c r="F262" s="169">
        <v>14.94</v>
      </c>
      <c r="G262" s="147">
        <v>9</v>
      </c>
    </row>
    <row r="263" spans="1:7" ht="30" x14ac:dyDescent="0.25">
      <c r="A263" s="166" t="s">
        <v>670</v>
      </c>
      <c r="B263" s="167" t="s">
        <v>671</v>
      </c>
      <c r="C263" s="168" t="s">
        <v>210</v>
      </c>
      <c r="D263" s="169"/>
      <c r="E263" s="169">
        <v>17.920000000000002</v>
      </c>
      <c r="F263" s="169">
        <v>17.920000000000002</v>
      </c>
      <c r="G263" s="147">
        <v>9</v>
      </c>
    </row>
    <row r="264" spans="1:7" x14ac:dyDescent="0.25">
      <c r="A264" s="166" t="s">
        <v>672</v>
      </c>
      <c r="B264" s="167" t="s">
        <v>673</v>
      </c>
      <c r="C264" s="168" t="s">
        <v>268</v>
      </c>
      <c r="D264" s="169"/>
      <c r="E264" s="169">
        <v>5.97</v>
      </c>
      <c r="F264" s="169">
        <v>5.97</v>
      </c>
      <c r="G264" s="147">
        <v>9</v>
      </c>
    </row>
    <row r="265" spans="1:7" x14ac:dyDescent="0.25">
      <c r="A265" s="166" t="s">
        <v>674</v>
      </c>
      <c r="B265" s="167" t="s">
        <v>675</v>
      </c>
      <c r="C265" s="168"/>
      <c r="D265" s="169"/>
      <c r="E265" s="169"/>
      <c r="F265" s="169"/>
      <c r="G265" s="147">
        <v>5</v>
      </c>
    </row>
    <row r="266" spans="1:7" x14ac:dyDescent="0.25">
      <c r="A266" s="166" t="s">
        <v>676</v>
      </c>
      <c r="B266" s="167" t="s">
        <v>677</v>
      </c>
      <c r="C266" s="168" t="s">
        <v>268</v>
      </c>
      <c r="D266" s="169">
        <v>7.0000000000000007E-2</v>
      </c>
      <c r="E266" s="169">
        <v>1.35</v>
      </c>
      <c r="F266" s="169">
        <v>1.42</v>
      </c>
      <c r="G266" s="147">
        <v>9</v>
      </c>
    </row>
    <row r="267" spans="1:7" x14ac:dyDescent="0.25">
      <c r="A267" s="166" t="s">
        <v>678</v>
      </c>
      <c r="B267" s="167" t="s">
        <v>679</v>
      </c>
      <c r="C267" s="168" t="s">
        <v>268</v>
      </c>
      <c r="D267" s="169">
        <v>0.89</v>
      </c>
      <c r="E267" s="169">
        <v>1.35</v>
      </c>
      <c r="F267" s="169">
        <v>2.2400000000000002</v>
      </c>
      <c r="G267" s="147">
        <v>9</v>
      </c>
    </row>
    <row r="268" spans="1:7" ht="30" x14ac:dyDescent="0.25">
      <c r="A268" s="166" t="s">
        <v>680</v>
      </c>
      <c r="B268" s="167" t="s">
        <v>681</v>
      </c>
      <c r="C268" s="168" t="s">
        <v>210</v>
      </c>
      <c r="D268" s="169">
        <v>4.47</v>
      </c>
      <c r="E268" s="169">
        <v>10.83</v>
      </c>
      <c r="F268" s="169">
        <v>15.3</v>
      </c>
      <c r="G268" s="147">
        <v>9</v>
      </c>
    </row>
    <row r="269" spans="1:7" ht="30" x14ac:dyDescent="0.25">
      <c r="A269" s="166" t="s">
        <v>682</v>
      </c>
      <c r="B269" s="167" t="s">
        <v>683</v>
      </c>
      <c r="C269" s="168" t="s">
        <v>210</v>
      </c>
      <c r="D269" s="169">
        <v>0.36</v>
      </c>
      <c r="E269" s="169">
        <v>8.1199999999999992</v>
      </c>
      <c r="F269" s="169">
        <v>8.48</v>
      </c>
      <c r="G269" s="147">
        <v>9</v>
      </c>
    </row>
    <row r="270" spans="1:7" x14ac:dyDescent="0.25">
      <c r="A270" s="166" t="s">
        <v>684</v>
      </c>
      <c r="B270" s="167" t="s">
        <v>685</v>
      </c>
      <c r="C270" s="168" t="s">
        <v>210</v>
      </c>
      <c r="D270" s="169">
        <v>4.47</v>
      </c>
      <c r="E270" s="169">
        <v>8.1199999999999992</v>
      </c>
      <c r="F270" s="169">
        <v>12.59</v>
      </c>
      <c r="G270" s="147">
        <v>9</v>
      </c>
    </row>
    <row r="271" spans="1:7" x14ac:dyDescent="0.25">
      <c r="A271" s="166" t="s">
        <v>686</v>
      </c>
      <c r="B271" s="167" t="s">
        <v>687</v>
      </c>
      <c r="C271" s="168" t="s">
        <v>210</v>
      </c>
      <c r="D271" s="169">
        <v>0.36</v>
      </c>
      <c r="E271" s="169">
        <v>5.42</v>
      </c>
      <c r="F271" s="169">
        <v>5.78</v>
      </c>
      <c r="G271" s="147">
        <v>9</v>
      </c>
    </row>
    <row r="272" spans="1:7" x14ac:dyDescent="0.25">
      <c r="A272" s="166" t="s">
        <v>688</v>
      </c>
      <c r="B272" s="167" t="s">
        <v>689</v>
      </c>
      <c r="C272" s="168"/>
      <c r="D272" s="169"/>
      <c r="E272" s="169"/>
      <c r="F272" s="169"/>
      <c r="G272" s="147">
        <v>5</v>
      </c>
    </row>
    <row r="273" spans="1:7" x14ac:dyDescent="0.25">
      <c r="A273" s="166" t="s">
        <v>690</v>
      </c>
      <c r="B273" s="167" t="s">
        <v>691</v>
      </c>
      <c r="C273" s="168" t="s">
        <v>210</v>
      </c>
      <c r="D273" s="169">
        <v>91.66</v>
      </c>
      <c r="E273" s="169"/>
      <c r="F273" s="169">
        <v>91.66</v>
      </c>
      <c r="G273" s="147">
        <v>9</v>
      </c>
    </row>
    <row r="274" spans="1:7" x14ac:dyDescent="0.25">
      <c r="A274" s="166" t="s">
        <v>692</v>
      </c>
      <c r="B274" s="167" t="s">
        <v>693</v>
      </c>
      <c r="C274" s="168" t="s">
        <v>158</v>
      </c>
      <c r="D274" s="169">
        <v>3.86</v>
      </c>
      <c r="E274" s="169">
        <v>8.23</v>
      </c>
      <c r="F274" s="169">
        <v>12.09</v>
      </c>
      <c r="G274" s="147">
        <v>9</v>
      </c>
    </row>
    <row r="275" spans="1:7" x14ac:dyDescent="0.25">
      <c r="A275" s="166" t="s">
        <v>694</v>
      </c>
      <c r="B275" s="167" t="s">
        <v>695</v>
      </c>
      <c r="C275" s="168"/>
      <c r="D275" s="169"/>
      <c r="E275" s="169"/>
      <c r="F275" s="169"/>
      <c r="G275" s="147">
        <v>2</v>
      </c>
    </row>
    <row r="276" spans="1:7" x14ac:dyDescent="0.25">
      <c r="A276" s="166" t="s">
        <v>696</v>
      </c>
      <c r="B276" s="167" t="s">
        <v>697</v>
      </c>
      <c r="C276" s="168"/>
      <c r="D276" s="169"/>
      <c r="E276" s="169"/>
      <c r="F276" s="169"/>
      <c r="G276" s="147">
        <v>5</v>
      </c>
    </row>
    <row r="277" spans="1:7" x14ac:dyDescent="0.25">
      <c r="A277" s="166" t="s">
        <v>698</v>
      </c>
      <c r="B277" s="167" t="s">
        <v>699</v>
      </c>
      <c r="C277" s="168" t="s">
        <v>210</v>
      </c>
      <c r="D277" s="169"/>
      <c r="E277" s="169">
        <v>33.92</v>
      </c>
      <c r="F277" s="169">
        <v>33.92</v>
      </c>
      <c r="G277" s="147">
        <v>9</v>
      </c>
    </row>
    <row r="278" spans="1:7" ht="30" x14ac:dyDescent="0.25">
      <c r="A278" s="166" t="s">
        <v>700</v>
      </c>
      <c r="B278" s="167" t="s">
        <v>701</v>
      </c>
      <c r="C278" s="168" t="s">
        <v>210</v>
      </c>
      <c r="D278" s="169"/>
      <c r="E278" s="169">
        <v>29.39</v>
      </c>
      <c r="F278" s="169">
        <v>29.39</v>
      </c>
      <c r="G278" s="147">
        <v>9</v>
      </c>
    </row>
    <row r="279" spans="1:7" x14ac:dyDescent="0.25">
      <c r="A279" s="166" t="s">
        <v>702</v>
      </c>
      <c r="B279" s="167" t="s">
        <v>703</v>
      </c>
      <c r="C279" s="168" t="s">
        <v>210</v>
      </c>
      <c r="D279" s="169"/>
      <c r="E279" s="169">
        <v>18.09</v>
      </c>
      <c r="F279" s="169">
        <v>18.09</v>
      </c>
      <c r="G279" s="147">
        <v>9</v>
      </c>
    </row>
    <row r="280" spans="1:7" x14ac:dyDescent="0.25">
      <c r="A280" s="166" t="s">
        <v>704</v>
      </c>
      <c r="B280" s="167" t="s">
        <v>705</v>
      </c>
      <c r="C280" s="168" t="s">
        <v>210</v>
      </c>
      <c r="D280" s="169">
        <v>2.57</v>
      </c>
      <c r="E280" s="169">
        <v>0.63</v>
      </c>
      <c r="F280" s="169">
        <v>3.2</v>
      </c>
      <c r="G280" s="147">
        <v>9</v>
      </c>
    </row>
    <row r="281" spans="1:7" ht="30" x14ac:dyDescent="0.25">
      <c r="A281" s="166" t="s">
        <v>706</v>
      </c>
      <c r="B281" s="167" t="s">
        <v>707</v>
      </c>
      <c r="C281" s="168" t="s">
        <v>268</v>
      </c>
      <c r="D281" s="169"/>
      <c r="E281" s="169">
        <v>3.92</v>
      </c>
      <c r="F281" s="169">
        <v>3.92</v>
      </c>
      <c r="G281" s="147">
        <v>9</v>
      </c>
    </row>
    <row r="282" spans="1:7" x14ac:dyDescent="0.25">
      <c r="A282" s="166" t="s">
        <v>708</v>
      </c>
      <c r="B282" s="167" t="s">
        <v>709</v>
      </c>
      <c r="C282" s="168" t="s">
        <v>268</v>
      </c>
      <c r="D282" s="169"/>
      <c r="E282" s="169">
        <v>11.51</v>
      </c>
      <c r="F282" s="169">
        <v>11.51</v>
      </c>
      <c r="G282" s="147">
        <v>9</v>
      </c>
    </row>
    <row r="283" spans="1:7" x14ac:dyDescent="0.25">
      <c r="A283" s="166" t="s">
        <v>710</v>
      </c>
      <c r="B283" s="167" t="s">
        <v>711</v>
      </c>
      <c r="C283" s="168"/>
      <c r="D283" s="169"/>
      <c r="E283" s="169"/>
      <c r="F283" s="169"/>
      <c r="G283" s="147">
        <v>5</v>
      </c>
    </row>
    <row r="284" spans="1:7" x14ac:dyDescent="0.25">
      <c r="A284" s="166" t="s">
        <v>712</v>
      </c>
      <c r="B284" s="167" t="s">
        <v>713</v>
      </c>
      <c r="C284" s="168" t="s">
        <v>268</v>
      </c>
      <c r="D284" s="169"/>
      <c r="E284" s="169">
        <v>1.24</v>
      </c>
      <c r="F284" s="169">
        <v>1.24</v>
      </c>
      <c r="G284" s="147">
        <v>9</v>
      </c>
    </row>
    <row r="285" spans="1:7" x14ac:dyDescent="0.25">
      <c r="A285" s="166" t="s">
        <v>714</v>
      </c>
      <c r="B285" s="167" t="s">
        <v>715</v>
      </c>
      <c r="C285" s="168" t="s">
        <v>268</v>
      </c>
      <c r="D285" s="169"/>
      <c r="E285" s="169">
        <v>4.12</v>
      </c>
      <c r="F285" s="169">
        <v>4.12</v>
      </c>
      <c r="G285" s="147">
        <v>9</v>
      </c>
    </row>
    <row r="286" spans="1:7" x14ac:dyDescent="0.25">
      <c r="A286" s="166" t="s">
        <v>716</v>
      </c>
      <c r="B286" s="167" t="s">
        <v>717</v>
      </c>
      <c r="C286" s="168" t="s">
        <v>210</v>
      </c>
      <c r="D286" s="169"/>
      <c r="E286" s="169">
        <v>22.65</v>
      </c>
      <c r="F286" s="169">
        <v>22.65</v>
      </c>
      <c r="G286" s="147">
        <v>9</v>
      </c>
    </row>
    <row r="287" spans="1:7" x14ac:dyDescent="0.25">
      <c r="A287" s="166" t="s">
        <v>718</v>
      </c>
      <c r="B287" s="167" t="s">
        <v>719</v>
      </c>
      <c r="C287" s="168" t="s">
        <v>210</v>
      </c>
      <c r="D287" s="169"/>
      <c r="E287" s="169">
        <v>18.53</v>
      </c>
      <c r="F287" s="169">
        <v>18.53</v>
      </c>
      <c r="G287" s="147">
        <v>9</v>
      </c>
    </row>
    <row r="288" spans="1:7" x14ac:dyDescent="0.25">
      <c r="A288" s="166" t="s">
        <v>720</v>
      </c>
      <c r="B288" s="167" t="s">
        <v>721</v>
      </c>
      <c r="C288" s="168" t="s">
        <v>210</v>
      </c>
      <c r="D288" s="169"/>
      <c r="E288" s="169">
        <v>16.47</v>
      </c>
      <c r="F288" s="169">
        <v>16.47</v>
      </c>
      <c r="G288" s="147">
        <v>9</v>
      </c>
    </row>
    <row r="289" spans="1:7" x14ac:dyDescent="0.25">
      <c r="A289" s="166" t="s">
        <v>722</v>
      </c>
      <c r="B289" s="167" t="s">
        <v>723</v>
      </c>
      <c r="C289" s="168" t="s">
        <v>210</v>
      </c>
      <c r="D289" s="169"/>
      <c r="E289" s="169">
        <v>12.35</v>
      </c>
      <c r="F289" s="169">
        <v>12.35</v>
      </c>
      <c r="G289" s="147">
        <v>9</v>
      </c>
    </row>
    <row r="290" spans="1:7" x14ac:dyDescent="0.25">
      <c r="A290" s="166" t="s">
        <v>724</v>
      </c>
      <c r="B290" s="167" t="s">
        <v>725</v>
      </c>
      <c r="C290" s="168" t="s">
        <v>726</v>
      </c>
      <c r="D290" s="169">
        <v>2.3199999999999998</v>
      </c>
      <c r="E290" s="169"/>
      <c r="F290" s="169">
        <v>2.3199999999999998</v>
      </c>
      <c r="G290" s="147">
        <v>9</v>
      </c>
    </row>
    <row r="291" spans="1:7" x14ac:dyDescent="0.25">
      <c r="A291" s="166" t="s">
        <v>727</v>
      </c>
      <c r="B291" s="167" t="s">
        <v>728</v>
      </c>
      <c r="C291" s="168"/>
      <c r="D291" s="169"/>
      <c r="E291" s="169"/>
      <c r="F291" s="169"/>
      <c r="G291" s="147">
        <v>5</v>
      </c>
    </row>
    <row r="292" spans="1:7" x14ac:dyDescent="0.25">
      <c r="A292" s="166" t="s">
        <v>729</v>
      </c>
      <c r="B292" s="167" t="s">
        <v>730</v>
      </c>
      <c r="C292" s="168" t="s">
        <v>210</v>
      </c>
      <c r="D292" s="169"/>
      <c r="E292" s="169">
        <v>14.86</v>
      </c>
      <c r="F292" s="169">
        <v>14.86</v>
      </c>
      <c r="G292" s="147">
        <v>9</v>
      </c>
    </row>
    <row r="293" spans="1:7" x14ac:dyDescent="0.25">
      <c r="A293" s="166" t="s">
        <v>22</v>
      </c>
      <c r="B293" s="167" t="s">
        <v>731</v>
      </c>
      <c r="C293" s="168" t="s">
        <v>210</v>
      </c>
      <c r="D293" s="169"/>
      <c r="E293" s="169">
        <v>7.43</v>
      </c>
      <c r="F293" s="169">
        <v>7.43</v>
      </c>
      <c r="G293" s="147">
        <v>9</v>
      </c>
    </row>
    <row r="294" spans="1:7" x14ac:dyDescent="0.25">
      <c r="A294" s="166" t="s">
        <v>732</v>
      </c>
      <c r="B294" s="167" t="s">
        <v>733</v>
      </c>
      <c r="C294" s="168" t="s">
        <v>268</v>
      </c>
      <c r="D294" s="169"/>
      <c r="E294" s="169">
        <v>5.57</v>
      </c>
      <c r="F294" s="169">
        <v>5.57</v>
      </c>
      <c r="G294" s="147">
        <v>9</v>
      </c>
    </row>
    <row r="295" spans="1:7" x14ac:dyDescent="0.25">
      <c r="A295" s="166" t="s">
        <v>734</v>
      </c>
      <c r="B295" s="167" t="s">
        <v>735</v>
      </c>
      <c r="C295" s="168" t="s">
        <v>268</v>
      </c>
      <c r="D295" s="169"/>
      <c r="E295" s="169">
        <v>9.2899999999999991</v>
      </c>
      <c r="F295" s="169">
        <v>9.2899999999999991</v>
      </c>
      <c r="G295" s="147">
        <v>9</v>
      </c>
    </row>
    <row r="296" spans="1:7" x14ac:dyDescent="0.25">
      <c r="A296" s="166" t="s">
        <v>736</v>
      </c>
      <c r="B296" s="167" t="s">
        <v>737</v>
      </c>
      <c r="C296" s="168" t="s">
        <v>210</v>
      </c>
      <c r="D296" s="169"/>
      <c r="E296" s="169">
        <v>11.31</v>
      </c>
      <c r="F296" s="169">
        <v>11.31</v>
      </c>
      <c r="G296" s="147">
        <v>9</v>
      </c>
    </row>
    <row r="297" spans="1:7" x14ac:dyDescent="0.25">
      <c r="A297" s="166" t="s">
        <v>738</v>
      </c>
      <c r="B297" s="167" t="s">
        <v>739</v>
      </c>
      <c r="C297" s="168"/>
      <c r="D297" s="169"/>
      <c r="E297" s="169"/>
      <c r="F297" s="169"/>
      <c r="G297" s="147">
        <v>5</v>
      </c>
    </row>
    <row r="298" spans="1:7" ht="30" x14ac:dyDescent="0.25">
      <c r="A298" s="166" t="s">
        <v>740</v>
      </c>
      <c r="B298" s="167" t="s">
        <v>741</v>
      </c>
      <c r="C298" s="168" t="s">
        <v>210</v>
      </c>
      <c r="D298" s="169"/>
      <c r="E298" s="169">
        <v>39.729999999999997</v>
      </c>
      <c r="F298" s="169">
        <v>39.729999999999997</v>
      </c>
      <c r="G298" s="147">
        <v>9</v>
      </c>
    </row>
    <row r="299" spans="1:7" x14ac:dyDescent="0.25">
      <c r="A299" s="166" t="s">
        <v>742</v>
      </c>
      <c r="B299" s="167" t="s">
        <v>743</v>
      </c>
      <c r="C299" s="168" t="s">
        <v>210</v>
      </c>
      <c r="D299" s="169"/>
      <c r="E299" s="169">
        <v>24.14</v>
      </c>
      <c r="F299" s="169">
        <v>24.14</v>
      </c>
      <c r="G299" s="147">
        <v>9</v>
      </c>
    </row>
    <row r="300" spans="1:7" x14ac:dyDescent="0.25">
      <c r="A300" s="166" t="s">
        <v>744</v>
      </c>
      <c r="B300" s="167" t="s">
        <v>745</v>
      </c>
      <c r="C300" s="168" t="s">
        <v>268</v>
      </c>
      <c r="D300" s="169"/>
      <c r="E300" s="169">
        <v>16.71</v>
      </c>
      <c r="F300" s="169">
        <v>16.71</v>
      </c>
      <c r="G300" s="147">
        <v>9</v>
      </c>
    </row>
    <row r="301" spans="1:7" x14ac:dyDescent="0.25">
      <c r="A301" s="166" t="s">
        <v>746</v>
      </c>
      <c r="B301" s="167" t="s">
        <v>747</v>
      </c>
      <c r="C301" s="168" t="s">
        <v>268</v>
      </c>
      <c r="D301" s="169"/>
      <c r="E301" s="169">
        <v>18.57</v>
      </c>
      <c r="F301" s="169">
        <v>18.57</v>
      </c>
      <c r="G301" s="147">
        <v>9</v>
      </c>
    </row>
    <row r="302" spans="1:7" x14ac:dyDescent="0.25">
      <c r="A302" s="166" t="s">
        <v>748</v>
      </c>
      <c r="B302" s="167" t="s">
        <v>749</v>
      </c>
      <c r="C302" s="168" t="s">
        <v>268</v>
      </c>
      <c r="D302" s="169"/>
      <c r="E302" s="169">
        <v>14.86</v>
      </c>
      <c r="F302" s="169">
        <v>14.86</v>
      </c>
      <c r="G302" s="147">
        <v>9</v>
      </c>
    </row>
    <row r="303" spans="1:7" x14ac:dyDescent="0.25">
      <c r="A303" s="166" t="s">
        <v>750</v>
      </c>
      <c r="B303" s="167" t="s">
        <v>751</v>
      </c>
      <c r="C303" s="168"/>
      <c r="D303" s="169"/>
      <c r="E303" s="169"/>
      <c r="F303" s="169"/>
      <c r="G303" s="147">
        <v>5</v>
      </c>
    </row>
    <row r="304" spans="1:7" x14ac:dyDescent="0.25">
      <c r="A304" s="166" t="s">
        <v>752</v>
      </c>
      <c r="B304" s="167" t="s">
        <v>753</v>
      </c>
      <c r="C304" s="168" t="s">
        <v>210</v>
      </c>
      <c r="D304" s="169"/>
      <c r="E304" s="169">
        <v>52.08</v>
      </c>
      <c r="F304" s="169">
        <v>52.08</v>
      </c>
      <c r="G304" s="147">
        <v>9</v>
      </c>
    </row>
    <row r="305" spans="1:7" x14ac:dyDescent="0.25">
      <c r="A305" s="166" t="s">
        <v>754</v>
      </c>
      <c r="B305" s="167" t="s">
        <v>755</v>
      </c>
      <c r="C305" s="168" t="s">
        <v>210</v>
      </c>
      <c r="D305" s="169"/>
      <c r="E305" s="169">
        <v>11.14</v>
      </c>
      <c r="F305" s="169">
        <v>11.14</v>
      </c>
      <c r="G305" s="147">
        <v>9</v>
      </c>
    </row>
    <row r="306" spans="1:7" x14ac:dyDescent="0.25">
      <c r="A306" s="166" t="s">
        <v>756</v>
      </c>
      <c r="B306" s="167" t="s">
        <v>757</v>
      </c>
      <c r="C306" s="168" t="s">
        <v>210</v>
      </c>
      <c r="D306" s="169"/>
      <c r="E306" s="169">
        <v>14.41</v>
      </c>
      <c r="F306" s="169">
        <v>14.41</v>
      </c>
      <c r="G306" s="147">
        <v>9</v>
      </c>
    </row>
    <row r="307" spans="1:7" x14ac:dyDescent="0.25">
      <c r="A307" s="166" t="s">
        <v>758</v>
      </c>
      <c r="B307" s="167" t="s">
        <v>759</v>
      </c>
      <c r="C307" s="168" t="s">
        <v>210</v>
      </c>
      <c r="D307" s="169"/>
      <c r="E307" s="169">
        <v>24.71</v>
      </c>
      <c r="F307" s="169">
        <v>24.71</v>
      </c>
      <c r="G307" s="147">
        <v>9</v>
      </c>
    </row>
    <row r="308" spans="1:7" x14ac:dyDescent="0.25">
      <c r="A308" s="166" t="s">
        <v>760</v>
      </c>
      <c r="B308" s="167" t="s">
        <v>761</v>
      </c>
      <c r="C308" s="168" t="s">
        <v>268</v>
      </c>
      <c r="D308" s="169"/>
      <c r="E308" s="169">
        <v>12.35</v>
      </c>
      <c r="F308" s="169">
        <v>12.35</v>
      </c>
      <c r="G308" s="147">
        <v>9</v>
      </c>
    </row>
    <row r="309" spans="1:7" x14ac:dyDescent="0.25">
      <c r="A309" s="166" t="s">
        <v>762</v>
      </c>
      <c r="B309" s="167" t="s">
        <v>763</v>
      </c>
      <c r="C309" s="168" t="s">
        <v>268</v>
      </c>
      <c r="D309" s="169"/>
      <c r="E309" s="169">
        <v>2.79</v>
      </c>
      <c r="F309" s="169">
        <v>2.79</v>
      </c>
      <c r="G309" s="147">
        <v>9</v>
      </c>
    </row>
    <row r="310" spans="1:7" x14ac:dyDescent="0.25">
      <c r="A310" s="166" t="s">
        <v>764</v>
      </c>
      <c r="B310" s="167" t="s">
        <v>765</v>
      </c>
      <c r="C310" s="168"/>
      <c r="D310" s="169"/>
      <c r="E310" s="169"/>
      <c r="F310" s="169"/>
      <c r="G310" s="147">
        <v>5</v>
      </c>
    </row>
    <row r="311" spans="1:7" x14ac:dyDescent="0.25">
      <c r="A311" s="166" t="s">
        <v>766</v>
      </c>
      <c r="B311" s="167" t="s">
        <v>767</v>
      </c>
      <c r="C311" s="168" t="s">
        <v>210</v>
      </c>
      <c r="D311" s="169"/>
      <c r="E311" s="169">
        <v>52.08</v>
      </c>
      <c r="F311" s="169">
        <v>52.08</v>
      </c>
      <c r="G311" s="147">
        <v>9</v>
      </c>
    </row>
    <row r="312" spans="1:7" x14ac:dyDescent="0.25">
      <c r="A312" s="166" t="s">
        <v>768</v>
      </c>
      <c r="B312" s="167" t="s">
        <v>769</v>
      </c>
      <c r="C312" s="168" t="s">
        <v>210</v>
      </c>
      <c r="D312" s="169"/>
      <c r="E312" s="169">
        <v>4.12</v>
      </c>
      <c r="F312" s="169">
        <v>4.12</v>
      </c>
      <c r="G312" s="147">
        <v>9</v>
      </c>
    </row>
    <row r="313" spans="1:7" x14ac:dyDescent="0.25">
      <c r="A313" s="166" t="s">
        <v>770</v>
      </c>
      <c r="B313" s="167" t="s">
        <v>771</v>
      </c>
      <c r="C313" s="168" t="s">
        <v>268</v>
      </c>
      <c r="D313" s="169"/>
      <c r="E313" s="169">
        <v>3.82</v>
      </c>
      <c r="F313" s="169">
        <v>3.82</v>
      </c>
      <c r="G313" s="147">
        <v>9</v>
      </c>
    </row>
    <row r="314" spans="1:7" x14ac:dyDescent="0.25">
      <c r="A314" s="166" t="s">
        <v>772</v>
      </c>
      <c r="B314" s="167" t="s">
        <v>773</v>
      </c>
      <c r="C314" s="168" t="s">
        <v>268</v>
      </c>
      <c r="D314" s="169"/>
      <c r="E314" s="169">
        <v>0.93</v>
      </c>
      <c r="F314" s="169">
        <v>0.93</v>
      </c>
      <c r="G314" s="147">
        <v>9</v>
      </c>
    </row>
    <row r="315" spans="1:7" ht="30" x14ac:dyDescent="0.25">
      <c r="A315" s="166" t="s">
        <v>774</v>
      </c>
      <c r="B315" s="167" t="s">
        <v>775</v>
      </c>
      <c r="C315" s="168" t="s">
        <v>210</v>
      </c>
      <c r="D315" s="169"/>
      <c r="E315" s="169">
        <v>45.11</v>
      </c>
      <c r="F315" s="169">
        <v>45.11</v>
      </c>
      <c r="G315" s="147">
        <v>9</v>
      </c>
    </row>
    <row r="316" spans="1:7" x14ac:dyDescent="0.25">
      <c r="A316" s="166" t="s">
        <v>776</v>
      </c>
      <c r="B316" s="167" t="s">
        <v>777</v>
      </c>
      <c r="C316" s="168"/>
      <c r="D316" s="169"/>
      <c r="E316" s="169"/>
      <c r="F316" s="169"/>
      <c r="G316" s="147">
        <v>5</v>
      </c>
    </row>
    <row r="317" spans="1:7" x14ac:dyDescent="0.25">
      <c r="A317" s="166" t="s">
        <v>34</v>
      </c>
      <c r="B317" s="167" t="s">
        <v>778</v>
      </c>
      <c r="C317" s="168" t="s">
        <v>210</v>
      </c>
      <c r="D317" s="169"/>
      <c r="E317" s="169">
        <v>11.53</v>
      </c>
      <c r="F317" s="169">
        <v>11.53</v>
      </c>
      <c r="G317" s="147">
        <v>9</v>
      </c>
    </row>
    <row r="318" spans="1:7" x14ac:dyDescent="0.25">
      <c r="A318" s="166" t="s">
        <v>779</v>
      </c>
      <c r="B318" s="167" t="s">
        <v>780</v>
      </c>
      <c r="C318" s="168" t="s">
        <v>210</v>
      </c>
      <c r="D318" s="169"/>
      <c r="E318" s="169">
        <v>6.18</v>
      </c>
      <c r="F318" s="169">
        <v>6.18</v>
      </c>
      <c r="G318" s="147">
        <v>9</v>
      </c>
    </row>
    <row r="319" spans="1:7" x14ac:dyDescent="0.25">
      <c r="A319" s="166" t="s">
        <v>781</v>
      </c>
      <c r="B319" s="167" t="s">
        <v>782</v>
      </c>
      <c r="C319" s="168" t="s">
        <v>210</v>
      </c>
      <c r="D319" s="169"/>
      <c r="E319" s="169">
        <v>4.6399999999999997</v>
      </c>
      <c r="F319" s="169">
        <v>4.6399999999999997</v>
      </c>
      <c r="G319" s="147">
        <v>9</v>
      </c>
    </row>
    <row r="320" spans="1:7" x14ac:dyDescent="0.25">
      <c r="A320" s="166" t="s">
        <v>783</v>
      </c>
      <c r="B320" s="167" t="s">
        <v>784</v>
      </c>
      <c r="C320" s="168"/>
      <c r="D320" s="169"/>
      <c r="E320" s="169"/>
      <c r="F320" s="169"/>
      <c r="G320" s="147">
        <v>5</v>
      </c>
    </row>
    <row r="321" spans="1:7" x14ac:dyDescent="0.25">
      <c r="A321" s="166" t="s">
        <v>785</v>
      </c>
      <c r="B321" s="167" t="s">
        <v>786</v>
      </c>
      <c r="C321" s="168" t="s">
        <v>158</v>
      </c>
      <c r="D321" s="169"/>
      <c r="E321" s="169">
        <v>20.6</v>
      </c>
      <c r="F321" s="169">
        <v>20.6</v>
      </c>
      <c r="G321" s="147">
        <v>9</v>
      </c>
    </row>
    <row r="322" spans="1:7" x14ac:dyDescent="0.25">
      <c r="A322" s="166" t="s">
        <v>787</v>
      </c>
      <c r="B322" s="167" t="s">
        <v>788</v>
      </c>
      <c r="C322" s="168" t="s">
        <v>268</v>
      </c>
      <c r="D322" s="169"/>
      <c r="E322" s="169">
        <v>1.58</v>
      </c>
      <c r="F322" s="169">
        <v>1.58</v>
      </c>
      <c r="G322" s="147">
        <v>9</v>
      </c>
    </row>
    <row r="323" spans="1:7" ht="30" x14ac:dyDescent="0.25">
      <c r="A323" s="166" t="s">
        <v>789</v>
      </c>
      <c r="B323" s="167" t="s">
        <v>790</v>
      </c>
      <c r="C323" s="168" t="s">
        <v>268</v>
      </c>
      <c r="D323" s="169"/>
      <c r="E323" s="169">
        <v>12.35</v>
      </c>
      <c r="F323" s="169">
        <v>12.35</v>
      </c>
      <c r="G323" s="147">
        <v>9</v>
      </c>
    </row>
    <row r="324" spans="1:7" ht="30" x14ac:dyDescent="0.25">
      <c r="A324" s="166" t="s">
        <v>791</v>
      </c>
      <c r="B324" s="167" t="s">
        <v>792</v>
      </c>
      <c r="C324" s="168" t="s">
        <v>210</v>
      </c>
      <c r="D324" s="169"/>
      <c r="E324" s="169">
        <v>5.57</v>
      </c>
      <c r="F324" s="169">
        <v>5.57</v>
      </c>
      <c r="G324" s="147">
        <v>9</v>
      </c>
    </row>
    <row r="325" spans="1:7" x14ac:dyDescent="0.25">
      <c r="A325" s="166" t="s">
        <v>793</v>
      </c>
      <c r="B325" s="167" t="s">
        <v>794</v>
      </c>
      <c r="C325" s="168" t="s">
        <v>210</v>
      </c>
      <c r="D325" s="169"/>
      <c r="E325" s="169">
        <v>18.53</v>
      </c>
      <c r="F325" s="169">
        <v>18.53</v>
      </c>
      <c r="G325" s="147">
        <v>9</v>
      </c>
    </row>
    <row r="326" spans="1:7" x14ac:dyDescent="0.25">
      <c r="A326" s="166" t="s">
        <v>795</v>
      </c>
      <c r="B326" s="167" t="s">
        <v>796</v>
      </c>
      <c r="C326" s="168"/>
      <c r="D326" s="169"/>
      <c r="E326" s="169"/>
      <c r="F326" s="169"/>
      <c r="G326" s="147">
        <v>5</v>
      </c>
    </row>
    <row r="327" spans="1:7" x14ac:dyDescent="0.25">
      <c r="A327" s="166" t="s">
        <v>797</v>
      </c>
      <c r="B327" s="167" t="s">
        <v>798</v>
      </c>
      <c r="C327" s="168" t="s">
        <v>210</v>
      </c>
      <c r="D327" s="169"/>
      <c r="E327" s="169">
        <v>28.83</v>
      </c>
      <c r="F327" s="169">
        <v>28.83</v>
      </c>
      <c r="G327" s="147">
        <v>9</v>
      </c>
    </row>
    <row r="328" spans="1:7" x14ac:dyDescent="0.25">
      <c r="A328" s="166" t="s">
        <v>799</v>
      </c>
      <c r="B328" s="167" t="s">
        <v>800</v>
      </c>
      <c r="C328" s="168" t="s">
        <v>158</v>
      </c>
      <c r="D328" s="169"/>
      <c r="E328" s="169">
        <v>24.04</v>
      </c>
      <c r="F328" s="169">
        <v>24.04</v>
      </c>
      <c r="G328" s="147">
        <v>9</v>
      </c>
    </row>
    <row r="329" spans="1:7" x14ac:dyDescent="0.25">
      <c r="A329" s="166" t="s">
        <v>801</v>
      </c>
      <c r="B329" s="167" t="s">
        <v>802</v>
      </c>
      <c r="C329" s="168" t="s">
        <v>268</v>
      </c>
      <c r="D329" s="169"/>
      <c r="E329" s="169">
        <v>9.89</v>
      </c>
      <c r="F329" s="169">
        <v>9.89</v>
      </c>
      <c r="G329" s="147">
        <v>9</v>
      </c>
    </row>
    <row r="330" spans="1:7" x14ac:dyDescent="0.25">
      <c r="A330" s="166" t="s">
        <v>803</v>
      </c>
      <c r="B330" s="167" t="s">
        <v>804</v>
      </c>
      <c r="C330" s="168" t="s">
        <v>268</v>
      </c>
      <c r="D330" s="169"/>
      <c r="E330" s="169">
        <v>6.78</v>
      </c>
      <c r="F330" s="169">
        <v>6.78</v>
      </c>
      <c r="G330" s="147">
        <v>9</v>
      </c>
    </row>
    <row r="331" spans="1:7" x14ac:dyDescent="0.25">
      <c r="A331" s="166" t="s">
        <v>805</v>
      </c>
      <c r="B331" s="167" t="s">
        <v>806</v>
      </c>
      <c r="C331" s="168" t="s">
        <v>210</v>
      </c>
      <c r="D331" s="169"/>
      <c r="E331" s="169">
        <v>28.83</v>
      </c>
      <c r="F331" s="169">
        <v>28.83</v>
      </c>
      <c r="G331" s="147">
        <v>9</v>
      </c>
    </row>
    <row r="332" spans="1:7" x14ac:dyDescent="0.25">
      <c r="A332" s="166" t="s">
        <v>807</v>
      </c>
      <c r="B332" s="167" t="s">
        <v>808</v>
      </c>
      <c r="C332" s="168" t="s">
        <v>268</v>
      </c>
      <c r="D332" s="169"/>
      <c r="E332" s="169">
        <v>32.950000000000003</v>
      </c>
      <c r="F332" s="169">
        <v>32.950000000000003</v>
      </c>
      <c r="G332" s="147">
        <v>9</v>
      </c>
    </row>
    <row r="333" spans="1:7" ht="30" x14ac:dyDescent="0.25">
      <c r="A333" s="166" t="s">
        <v>809</v>
      </c>
      <c r="B333" s="167" t="s">
        <v>810</v>
      </c>
      <c r="C333" s="168" t="s">
        <v>158</v>
      </c>
      <c r="D333" s="169"/>
      <c r="E333" s="169">
        <v>24.14</v>
      </c>
      <c r="F333" s="169">
        <v>24.14</v>
      </c>
      <c r="G333" s="147">
        <v>9</v>
      </c>
    </row>
    <row r="334" spans="1:7" x14ac:dyDescent="0.25">
      <c r="A334" s="166" t="s">
        <v>811</v>
      </c>
      <c r="B334" s="167" t="s">
        <v>812</v>
      </c>
      <c r="C334" s="168" t="s">
        <v>210</v>
      </c>
      <c r="D334" s="169"/>
      <c r="E334" s="169">
        <v>3.92</v>
      </c>
      <c r="F334" s="169">
        <v>3.92</v>
      </c>
      <c r="G334" s="147">
        <v>9</v>
      </c>
    </row>
    <row r="335" spans="1:7" x14ac:dyDescent="0.25">
      <c r="A335" s="166" t="s">
        <v>813</v>
      </c>
      <c r="B335" s="167" t="s">
        <v>814</v>
      </c>
      <c r="C335" s="168"/>
      <c r="D335" s="169"/>
      <c r="E335" s="169"/>
      <c r="F335" s="169"/>
      <c r="G335" s="147">
        <v>5</v>
      </c>
    </row>
    <row r="336" spans="1:7" x14ac:dyDescent="0.25">
      <c r="A336" s="166" t="s">
        <v>815</v>
      </c>
      <c r="B336" s="167" t="s">
        <v>816</v>
      </c>
      <c r="C336" s="168" t="s">
        <v>158</v>
      </c>
      <c r="D336" s="169"/>
      <c r="E336" s="169">
        <v>11.31</v>
      </c>
      <c r="F336" s="169">
        <v>11.31</v>
      </c>
      <c r="G336" s="147">
        <v>9</v>
      </c>
    </row>
    <row r="337" spans="1:7" x14ac:dyDescent="0.25">
      <c r="A337" s="166" t="s">
        <v>817</v>
      </c>
      <c r="B337" s="167" t="s">
        <v>818</v>
      </c>
      <c r="C337" s="168" t="s">
        <v>158</v>
      </c>
      <c r="D337" s="169"/>
      <c r="E337" s="169">
        <v>4.5199999999999996</v>
      </c>
      <c r="F337" s="169">
        <v>4.5199999999999996</v>
      </c>
      <c r="G337" s="147">
        <v>9</v>
      </c>
    </row>
    <row r="338" spans="1:7" x14ac:dyDescent="0.25">
      <c r="A338" s="166" t="s">
        <v>819</v>
      </c>
      <c r="B338" s="167" t="s">
        <v>820</v>
      </c>
      <c r="C338" s="168" t="s">
        <v>158</v>
      </c>
      <c r="D338" s="169"/>
      <c r="E338" s="169">
        <v>2.2599999999999998</v>
      </c>
      <c r="F338" s="169">
        <v>2.2599999999999998</v>
      </c>
      <c r="G338" s="147">
        <v>9</v>
      </c>
    </row>
    <row r="339" spans="1:7" x14ac:dyDescent="0.25">
      <c r="A339" s="166" t="s">
        <v>821</v>
      </c>
      <c r="B339" s="167" t="s">
        <v>822</v>
      </c>
      <c r="C339" s="168" t="s">
        <v>158</v>
      </c>
      <c r="D339" s="169"/>
      <c r="E339" s="169">
        <v>17.690000000000001</v>
      </c>
      <c r="F339" s="169">
        <v>17.690000000000001</v>
      </c>
      <c r="G339" s="147">
        <v>9</v>
      </c>
    </row>
    <row r="340" spans="1:7" x14ac:dyDescent="0.25">
      <c r="A340" s="166" t="s">
        <v>823</v>
      </c>
      <c r="B340" s="167" t="s">
        <v>824</v>
      </c>
      <c r="C340" s="168"/>
      <c r="D340" s="169"/>
      <c r="E340" s="169"/>
      <c r="F340" s="169"/>
      <c r="G340" s="147">
        <v>5</v>
      </c>
    </row>
    <row r="341" spans="1:7" x14ac:dyDescent="0.25">
      <c r="A341" s="166" t="s">
        <v>825</v>
      </c>
      <c r="B341" s="167" t="s">
        <v>826</v>
      </c>
      <c r="C341" s="168" t="s">
        <v>158</v>
      </c>
      <c r="D341" s="169"/>
      <c r="E341" s="169">
        <v>40.619999999999997</v>
      </c>
      <c r="F341" s="169">
        <v>40.619999999999997</v>
      </c>
      <c r="G341" s="147">
        <v>9</v>
      </c>
    </row>
    <row r="342" spans="1:7" x14ac:dyDescent="0.25">
      <c r="A342" s="166" t="s">
        <v>827</v>
      </c>
      <c r="B342" s="167" t="s">
        <v>828</v>
      </c>
      <c r="C342" s="168" t="s">
        <v>210</v>
      </c>
      <c r="D342" s="169"/>
      <c r="E342" s="169">
        <v>57.65</v>
      </c>
      <c r="F342" s="169">
        <v>57.65</v>
      </c>
      <c r="G342" s="147">
        <v>9</v>
      </c>
    </row>
    <row r="343" spans="1:7" x14ac:dyDescent="0.25">
      <c r="A343" s="166" t="s">
        <v>829</v>
      </c>
      <c r="B343" s="167" t="s">
        <v>830</v>
      </c>
      <c r="C343" s="168" t="s">
        <v>158</v>
      </c>
      <c r="D343" s="169"/>
      <c r="E343" s="169">
        <v>13.57</v>
      </c>
      <c r="F343" s="169">
        <v>13.57</v>
      </c>
      <c r="G343" s="147">
        <v>9</v>
      </c>
    </row>
    <row r="344" spans="1:7" x14ac:dyDescent="0.25">
      <c r="A344" s="166" t="s">
        <v>831</v>
      </c>
      <c r="B344" s="167" t="s">
        <v>832</v>
      </c>
      <c r="C344" s="168" t="s">
        <v>158</v>
      </c>
      <c r="D344" s="169"/>
      <c r="E344" s="169">
        <v>5.65</v>
      </c>
      <c r="F344" s="169">
        <v>5.65</v>
      </c>
      <c r="G344" s="147">
        <v>9</v>
      </c>
    </row>
    <row r="345" spans="1:7" x14ac:dyDescent="0.25">
      <c r="A345" s="166" t="s">
        <v>833</v>
      </c>
      <c r="B345" s="167" t="s">
        <v>834</v>
      </c>
      <c r="C345" s="168" t="s">
        <v>158</v>
      </c>
      <c r="D345" s="169"/>
      <c r="E345" s="169">
        <v>51.93</v>
      </c>
      <c r="F345" s="169">
        <v>51.93</v>
      </c>
      <c r="G345" s="147">
        <v>9</v>
      </c>
    </row>
    <row r="346" spans="1:7" x14ac:dyDescent="0.25">
      <c r="A346" s="166" t="s">
        <v>835</v>
      </c>
      <c r="B346" s="167" t="s">
        <v>836</v>
      </c>
      <c r="C346" s="168" t="s">
        <v>158</v>
      </c>
      <c r="D346" s="169"/>
      <c r="E346" s="169">
        <v>29.79</v>
      </c>
      <c r="F346" s="169">
        <v>29.79</v>
      </c>
      <c r="G346" s="147">
        <v>9</v>
      </c>
    </row>
    <row r="347" spans="1:7" x14ac:dyDescent="0.25">
      <c r="A347" s="166" t="s">
        <v>837</v>
      </c>
      <c r="B347" s="167" t="s">
        <v>838</v>
      </c>
      <c r="C347" s="168" t="s">
        <v>158</v>
      </c>
      <c r="D347" s="169"/>
      <c r="E347" s="169">
        <v>29.79</v>
      </c>
      <c r="F347" s="169">
        <v>29.79</v>
      </c>
      <c r="G347" s="147">
        <v>9</v>
      </c>
    </row>
    <row r="348" spans="1:7" x14ac:dyDescent="0.25">
      <c r="A348" s="166" t="s">
        <v>839</v>
      </c>
      <c r="B348" s="167" t="s">
        <v>840</v>
      </c>
      <c r="C348" s="168" t="s">
        <v>158</v>
      </c>
      <c r="D348" s="169"/>
      <c r="E348" s="169">
        <v>7.04</v>
      </c>
      <c r="F348" s="169">
        <v>7.04</v>
      </c>
      <c r="G348" s="147">
        <v>9</v>
      </c>
    </row>
    <row r="349" spans="1:7" x14ac:dyDescent="0.25">
      <c r="A349" s="166" t="s">
        <v>841</v>
      </c>
      <c r="B349" s="167" t="s">
        <v>842</v>
      </c>
      <c r="C349" s="168" t="s">
        <v>158</v>
      </c>
      <c r="D349" s="169"/>
      <c r="E349" s="169">
        <v>10.83</v>
      </c>
      <c r="F349" s="169">
        <v>10.83</v>
      </c>
      <c r="G349" s="147">
        <v>9</v>
      </c>
    </row>
    <row r="350" spans="1:7" x14ac:dyDescent="0.25">
      <c r="A350" s="166" t="s">
        <v>843</v>
      </c>
      <c r="B350" s="167" t="s">
        <v>844</v>
      </c>
      <c r="C350" s="168" t="s">
        <v>158</v>
      </c>
      <c r="D350" s="169"/>
      <c r="E350" s="169">
        <v>20.58</v>
      </c>
      <c r="F350" s="169">
        <v>20.58</v>
      </c>
      <c r="G350" s="147">
        <v>9</v>
      </c>
    </row>
    <row r="351" spans="1:7" x14ac:dyDescent="0.25">
      <c r="A351" s="166" t="s">
        <v>845</v>
      </c>
      <c r="B351" s="167" t="s">
        <v>846</v>
      </c>
      <c r="C351" s="168"/>
      <c r="D351" s="169"/>
      <c r="E351" s="169"/>
      <c r="F351" s="169"/>
      <c r="G351" s="147">
        <v>5</v>
      </c>
    </row>
    <row r="352" spans="1:7" x14ac:dyDescent="0.25">
      <c r="A352" s="166" t="s">
        <v>847</v>
      </c>
      <c r="B352" s="167" t="s">
        <v>848</v>
      </c>
      <c r="C352" s="168" t="s">
        <v>158</v>
      </c>
      <c r="D352" s="169"/>
      <c r="E352" s="169">
        <v>86.27</v>
      </c>
      <c r="F352" s="169">
        <v>86.27</v>
      </c>
      <c r="G352" s="147">
        <v>9</v>
      </c>
    </row>
    <row r="353" spans="1:7" x14ac:dyDescent="0.25">
      <c r="A353" s="166" t="s">
        <v>849</v>
      </c>
      <c r="B353" s="167" t="s">
        <v>850</v>
      </c>
      <c r="C353" s="168" t="s">
        <v>158</v>
      </c>
      <c r="D353" s="169"/>
      <c r="E353" s="169">
        <v>68.48</v>
      </c>
      <c r="F353" s="169">
        <v>68.48</v>
      </c>
      <c r="G353" s="147">
        <v>9</v>
      </c>
    </row>
    <row r="354" spans="1:7" x14ac:dyDescent="0.25">
      <c r="A354" s="166" t="s">
        <v>851</v>
      </c>
      <c r="B354" s="167" t="s">
        <v>852</v>
      </c>
      <c r="C354" s="168"/>
      <c r="D354" s="169"/>
      <c r="E354" s="169"/>
      <c r="F354" s="169"/>
      <c r="G354" s="147">
        <v>5</v>
      </c>
    </row>
    <row r="355" spans="1:7" x14ac:dyDescent="0.25">
      <c r="A355" s="166" t="s">
        <v>853</v>
      </c>
      <c r="B355" s="167" t="s">
        <v>854</v>
      </c>
      <c r="C355" s="168" t="s">
        <v>210</v>
      </c>
      <c r="D355" s="169"/>
      <c r="E355" s="169">
        <v>5.57</v>
      </c>
      <c r="F355" s="169">
        <v>5.57</v>
      </c>
      <c r="G355" s="147">
        <v>9</v>
      </c>
    </row>
    <row r="356" spans="1:7" x14ac:dyDescent="0.25">
      <c r="A356" s="166" t="s">
        <v>855</v>
      </c>
      <c r="B356" s="167" t="s">
        <v>856</v>
      </c>
      <c r="C356" s="168" t="s">
        <v>210</v>
      </c>
      <c r="D356" s="169"/>
      <c r="E356" s="169">
        <v>0.93</v>
      </c>
      <c r="F356" s="169">
        <v>0.93</v>
      </c>
      <c r="G356" s="147">
        <v>9</v>
      </c>
    </row>
    <row r="357" spans="1:7" x14ac:dyDescent="0.25">
      <c r="A357" s="166" t="s">
        <v>857</v>
      </c>
      <c r="B357" s="167" t="s">
        <v>858</v>
      </c>
      <c r="C357" s="168"/>
      <c r="D357" s="169"/>
      <c r="E357" s="169"/>
      <c r="F357" s="169"/>
      <c r="G357" s="147">
        <v>5</v>
      </c>
    </row>
    <row r="358" spans="1:7" ht="30" x14ac:dyDescent="0.25">
      <c r="A358" s="166" t="s">
        <v>859</v>
      </c>
      <c r="B358" s="167" t="s">
        <v>860</v>
      </c>
      <c r="C358" s="168" t="s">
        <v>210</v>
      </c>
      <c r="D358" s="169"/>
      <c r="E358" s="169">
        <v>13.54</v>
      </c>
      <c r="F358" s="169">
        <v>13.54</v>
      </c>
      <c r="G358" s="147">
        <v>9</v>
      </c>
    </row>
    <row r="359" spans="1:7" x14ac:dyDescent="0.25">
      <c r="A359" s="166" t="s">
        <v>861</v>
      </c>
      <c r="B359" s="167" t="s">
        <v>862</v>
      </c>
      <c r="C359" s="168" t="s">
        <v>210</v>
      </c>
      <c r="D359" s="169"/>
      <c r="E359" s="169">
        <v>41.18</v>
      </c>
      <c r="F359" s="169">
        <v>41.18</v>
      </c>
      <c r="G359" s="147">
        <v>9</v>
      </c>
    </row>
    <row r="360" spans="1:7" x14ac:dyDescent="0.25">
      <c r="A360" s="166" t="s">
        <v>863</v>
      </c>
      <c r="B360" s="167" t="s">
        <v>864</v>
      </c>
      <c r="C360" s="168"/>
      <c r="D360" s="169"/>
      <c r="E360" s="169"/>
      <c r="F360" s="169"/>
      <c r="G360" s="147">
        <v>5</v>
      </c>
    </row>
    <row r="361" spans="1:7" ht="30" x14ac:dyDescent="0.25">
      <c r="A361" s="166" t="s">
        <v>865</v>
      </c>
      <c r="B361" s="167" t="s">
        <v>866</v>
      </c>
      <c r="C361" s="168" t="s">
        <v>158</v>
      </c>
      <c r="D361" s="169"/>
      <c r="E361" s="169">
        <v>18.260000000000002</v>
      </c>
      <c r="F361" s="169">
        <v>18.260000000000002</v>
      </c>
      <c r="G361" s="147">
        <v>9</v>
      </c>
    </row>
    <row r="362" spans="1:7" x14ac:dyDescent="0.25">
      <c r="A362" s="166" t="s">
        <v>867</v>
      </c>
      <c r="B362" s="167" t="s">
        <v>868</v>
      </c>
      <c r="C362" s="168" t="s">
        <v>158</v>
      </c>
      <c r="D362" s="169"/>
      <c r="E362" s="169">
        <v>68.48</v>
      </c>
      <c r="F362" s="169">
        <v>68.48</v>
      </c>
      <c r="G362" s="147">
        <v>9</v>
      </c>
    </row>
    <row r="363" spans="1:7" x14ac:dyDescent="0.25">
      <c r="A363" s="166" t="s">
        <v>869</v>
      </c>
      <c r="B363" s="167" t="s">
        <v>870</v>
      </c>
      <c r="C363" s="168" t="s">
        <v>158</v>
      </c>
      <c r="D363" s="169"/>
      <c r="E363" s="169">
        <v>22.83</v>
      </c>
      <c r="F363" s="169">
        <v>22.83</v>
      </c>
      <c r="G363" s="147">
        <v>9</v>
      </c>
    </row>
    <row r="364" spans="1:7" x14ac:dyDescent="0.25">
      <c r="A364" s="166" t="s">
        <v>871</v>
      </c>
      <c r="B364" s="167" t="s">
        <v>872</v>
      </c>
      <c r="C364" s="168" t="s">
        <v>268</v>
      </c>
      <c r="D364" s="169"/>
      <c r="E364" s="169">
        <v>18.260000000000002</v>
      </c>
      <c r="F364" s="169">
        <v>18.260000000000002</v>
      </c>
      <c r="G364" s="147">
        <v>9</v>
      </c>
    </row>
    <row r="365" spans="1:7" x14ac:dyDescent="0.25">
      <c r="A365" s="166" t="s">
        <v>873</v>
      </c>
      <c r="B365" s="167" t="s">
        <v>874</v>
      </c>
      <c r="C365" s="168" t="s">
        <v>158</v>
      </c>
      <c r="D365" s="169"/>
      <c r="E365" s="169">
        <v>6.85</v>
      </c>
      <c r="F365" s="169">
        <v>6.85</v>
      </c>
      <c r="G365" s="147">
        <v>9</v>
      </c>
    </row>
    <row r="366" spans="1:7" x14ac:dyDescent="0.25">
      <c r="A366" s="166" t="s">
        <v>875</v>
      </c>
      <c r="B366" s="167" t="s">
        <v>876</v>
      </c>
      <c r="C366" s="168" t="s">
        <v>158</v>
      </c>
      <c r="D366" s="169"/>
      <c r="E366" s="169">
        <v>6.85</v>
      </c>
      <c r="F366" s="169">
        <v>6.85</v>
      </c>
      <c r="G366" s="147">
        <v>9</v>
      </c>
    </row>
    <row r="367" spans="1:7" x14ac:dyDescent="0.25">
      <c r="A367" s="166" t="s">
        <v>877</v>
      </c>
      <c r="B367" s="167" t="s">
        <v>878</v>
      </c>
      <c r="C367" s="168" t="s">
        <v>158</v>
      </c>
      <c r="D367" s="169"/>
      <c r="E367" s="169">
        <v>45.65</v>
      </c>
      <c r="F367" s="169">
        <v>45.65</v>
      </c>
      <c r="G367" s="147">
        <v>9</v>
      </c>
    </row>
    <row r="368" spans="1:7" x14ac:dyDescent="0.25">
      <c r="A368" s="166" t="s">
        <v>879</v>
      </c>
      <c r="B368" s="167" t="s">
        <v>880</v>
      </c>
      <c r="C368" s="168" t="s">
        <v>158</v>
      </c>
      <c r="D368" s="169"/>
      <c r="E368" s="169">
        <v>22.83</v>
      </c>
      <c r="F368" s="169">
        <v>22.83</v>
      </c>
      <c r="G368" s="147">
        <v>9</v>
      </c>
    </row>
    <row r="369" spans="1:7" x14ac:dyDescent="0.25">
      <c r="A369" s="166" t="s">
        <v>881</v>
      </c>
      <c r="B369" s="167" t="s">
        <v>882</v>
      </c>
      <c r="C369" s="168" t="s">
        <v>158</v>
      </c>
      <c r="D369" s="169"/>
      <c r="E369" s="169">
        <v>20.55</v>
      </c>
      <c r="F369" s="169">
        <v>20.55</v>
      </c>
      <c r="G369" s="147">
        <v>9</v>
      </c>
    </row>
    <row r="370" spans="1:7" x14ac:dyDescent="0.25">
      <c r="A370" s="166" t="s">
        <v>883</v>
      </c>
      <c r="B370" s="167" t="s">
        <v>884</v>
      </c>
      <c r="C370" s="168" t="s">
        <v>158</v>
      </c>
      <c r="D370" s="169"/>
      <c r="E370" s="169">
        <v>18.260000000000002</v>
      </c>
      <c r="F370" s="169">
        <v>18.260000000000002</v>
      </c>
      <c r="G370" s="147">
        <v>9</v>
      </c>
    </row>
    <row r="371" spans="1:7" x14ac:dyDescent="0.25">
      <c r="A371" s="166" t="s">
        <v>885</v>
      </c>
      <c r="B371" s="167" t="s">
        <v>886</v>
      </c>
      <c r="C371" s="168" t="s">
        <v>158</v>
      </c>
      <c r="D371" s="169"/>
      <c r="E371" s="169">
        <v>18.260000000000002</v>
      </c>
      <c r="F371" s="169">
        <v>18.260000000000002</v>
      </c>
      <c r="G371" s="147">
        <v>9</v>
      </c>
    </row>
    <row r="372" spans="1:7" x14ac:dyDescent="0.25">
      <c r="A372" s="166" t="s">
        <v>887</v>
      </c>
      <c r="B372" s="167" t="s">
        <v>888</v>
      </c>
      <c r="C372" s="168" t="s">
        <v>158</v>
      </c>
      <c r="D372" s="169"/>
      <c r="E372" s="169">
        <v>13.69</v>
      </c>
      <c r="F372" s="169">
        <v>13.69</v>
      </c>
      <c r="G372" s="147">
        <v>9</v>
      </c>
    </row>
    <row r="373" spans="1:7" x14ac:dyDescent="0.25">
      <c r="A373" s="166" t="s">
        <v>889</v>
      </c>
      <c r="B373" s="167" t="s">
        <v>890</v>
      </c>
      <c r="C373" s="168"/>
      <c r="D373" s="169"/>
      <c r="E373" s="169"/>
      <c r="F373" s="169"/>
      <c r="G373" s="147">
        <v>5</v>
      </c>
    </row>
    <row r="374" spans="1:7" x14ac:dyDescent="0.25">
      <c r="A374" s="166" t="s">
        <v>891</v>
      </c>
      <c r="B374" s="167" t="s">
        <v>892</v>
      </c>
      <c r="C374" s="168" t="s">
        <v>158</v>
      </c>
      <c r="D374" s="169"/>
      <c r="E374" s="169">
        <v>11.41</v>
      </c>
      <c r="F374" s="169">
        <v>11.41</v>
      </c>
      <c r="G374" s="147">
        <v>9</v>
      </c>
    </row>
    <row r="375" spans="1:7" x14ac:dyDescent="0.25">
      <c r="A375" s="166" t="s">
        <v>893</v>
      </c>
      <c r="B375" s="167" t="s">
        <v>894</v>
      </c>
      <c r="C375" s="168" t="s">
        <v>268</v>
      </c>
      <c r="D375" s="169"/>
      <c r="E375" s="169">
        <v>15.98</v>
      </c>
      <c r="F375" s="169">
        <v>15.98</v>
      </c>
      <c r="G375" s="147">
        <v>9</v>
      </c>
    </row>
    <row r="376" spans="1:7" x14ac:dyDescent="0.25">
      <c r="A376" s="166" t="s">
        <v>895</v>
      </c>
      <c r="B376" s="167" t="s">
        <v>896</v>
      </c>
      <c r="C376" s="168" t="s">
        <v>158</v>
      </c>
      <c r="D376" s="169"/>
      <c r="E376" s="169">
        <v>228.25</v>
      </c>
      <c r="F376" s="169">
        <v>228.25</v>
      </c>
      <c r="G376" s="147">
        <v>9</v>
      </c>
    </row>
    <row r="377" spans="1:7" x14ac:dyDescent="0.25">
      <c r="A377" s="166" t="s">
        <v>897</v>
      </c>
      <c r="B377" s="167" t="s">
        <v>898</v>
      </c>
      <c r="C377" s="168" t="s">
        <v>158</v>
      </c>
      <c r="D377" s="169"/>
      <c r="E377" s="169">
        <v>182.6</v>
      </c>
      <c r="F377" s="169">
        <v>182.6</v>
      </c>
      <c r="G377" s="147">
        <v>9</v>
      </c>
    </row>
    <row r="378" spans="1:7" x14ac:dyDescent="0.25">
      <c r="A378" s="166" t="s">
        <v>899</v>
      </c>
      <c r="B378" s="167" t="s">
        <v>900</v>
      </c>
      <c r="C378" s="168" t="s">
        <v>158</v>
      </c>
      <c r="D378" s="169"/>
      <c r="E378" s="169">
        <v>91.3</v>
      </c>
      <c r="F378" s="169">
        <v>91.3</v>
      </c>
      <c r="G378" s="147">
        <v>9</v>
      </c>
    </row>
    <row r="379" spans="1:7" x14ac:dyDescent="0.25">
      <c r="A379" s="166" t="s">
        <v>901</v>
      </c>
      <c r="B379" s="167" t="s">
        <v>902</v>
      </c>
      <c r="C379" s="168" t="s">
        <v>158</v>
      </c>
      <c r="D379" s="169"/>
      <c r="E379" s="169">
        <v>50.68</v>
      </c>
      <c r="F379" s="169">
        <v>50.68</v>
      </c>
      <c r="G379" s="147">
        <v>9</v>
      </c>
    </row>
    <row r="380" spans="1:7" x14ac:dyDescent="0.25">
      <c r="A380" s="166" t="s">
        <v>903</v>
      </c>
      <c r="B380" s="167" t="s">
        <v>904</v>
      </c>
      <c r="C380" s="168" t="s">
        <v>158</v>
      </c>
      <c r="D380" s="169"/>
      <c r="E380" s="169">
        <v>6.77</v>
      </c>
      <c r="F380" s="169">
        <v>6.77</v>
      </c>
      <c r="G380" s="147">
        <v>9</v>
      </c>
    </row>
    <row r="381" spans="1:7" x14ac:dyDescent="0.25">
      <c r="A381" s="166" t="s">
        <v>905</v>
      </c>
      <c r="B381" s="167" t="s">
        <v>906</v>
      </c>
      <c r="C381" s="168" t="s">
        <v>158</v>
      </c>
      <c r="D381" s="169"/>
      <c r="E381" s="169">
        <v>8.1199999999999992</v>
      </c>
      <c r="F381" s="169">
        <v>8.1199999999999992</v>
      </c>
      <c r="G381" s="147">
        <v>9</v>
      </c>
    </row>
    <row r="382" spans="1:7" x14ac:dyDescent="0.25">
      <c r="A382" s="166" t="s">
        <v>907</v>
      </c>
      <c r="B382" s="167" t="s">
        <v>908</v>
      </c>
      <c r="C382" s="168" t="s">
        <v>158</v>
      </c>
      <c r="D382" s="169"/>
      <c r="E382" s="169">
        <v>50.68</v>
      </c>
      <c r="F382" s="169">
        <v>50.68</v>
      </c>
      <c r="G382" s="147">
        <v>9</v>
      </c>
    </row>
    <row r="383" spans="1:7" x14ac:dyDescent="0.25">
      <c r="A383" s="166" t="s">
        <v>909</v>
      </c>
      <c r="B383" s="167" t="s">
        <v>910</v>
      </c>
      <c r="C383" s="168" t="s">
        <v>268</v>
      </c>
      <c r="D383" s="169"/>
      <c r="E383" s="169">
        <v>11.41</v>
      </c>
      <c r="F383" s="169">
        <v>11.41</v>
      </c>
      <c r="G383" s="147">
        <v>9</v>
      </c>
    </row>
    <row r="384" spans="1:7" x14ac:dyDescent="0.25">
      <c r="A384" s="166" t="s">
        <v>911</v>
      </c>
      <c r="B384" s="167" t="s">
        <v>912</v>
      </c>
      <c r="C384" s="168" t="s">
        <v>158</v>
      </c>
      <c r="D384" s="169"/>
      <c r="E384" s="169">
        <v>22.83</v>
      </c>
      <c r="F384" s="169">
        <v>22.83</v>
      </c>
      <c r="G384" s="147">
        <v>9</v>
      </c>
    </row>
    <row r="385" spans="1:7" x14ac:dyDescent="0.25">
      <c r="A385" s="166" t="s">
        <v>913</v>
      </c>
      <c r="B385" s="167" t="s">
        <v>914</v>
      </c>
      <c r="C385" s="168" t="s">
        <v>158</v>
      </c>
      <c r="D385" s="169"/>
      <c r="E385" s="169">
        <v>18.260000000000002</v>
      </c>
      <c r="F385" s="169">
        <v>18.260000000000002</v>
      </c>
      <c r="G385" s="147">
        <v>9</v>
      </c>
    </row>
    <row r="386" spans="1:7" x14ac:dyDescent="0.25">
      <c r="A386" s="166" t="s">
        <v>915</v>
      </c>
      <c r="B386" s="167" t="s">
        <v>916</v>
      </c>
      <c r="C386" s="168" t="s">
        <v>158</v>
      </c>
      <c r="D386" s="169"/>
      <c r="E386" s="169">
        <v>27.39</v>
      </c>
      <c r="F386" s="169">
        <v>27.39</v>
      </c>
      <c r="G386" s="147">
        <v>9</v>
      </c>
    </row>
    <row r="387" spans="1:7" x14ac:dyDescent="0.25">
      <c r="A387" s="166" t="s">
        <v>917</v>
      </c>
      <c r="B387" s="167" t="s">
        <v>918</v>
      </c>
      <c r="C387" s="168" t="s">
        <v>158</v>
      </c>
      <c r="D387" s="169"/>
      <c r="E387" s="169">
        <v>22.83</v>
      </c>
      <c r="F387" s="169">
        <v>22.83</v>
      </c>
      <c r="G387" s="147">
        <v>9</v>
      </c>
    </row>
    <row r="388" spans="1:7" x14ac:dyDescent="0.25">
      <c r="A388" s="166" t="s">
        <v>919</v>
      </c>
      <c r="B388" s="167" t="s">
        <v>920</v>
      </c>
      <c r="C388" s="168" t="s">
        <v>158</v>
      </c>
      <c r="D388" s="169"/>
      <c r="E388" s="169">
        <v>45.65</v>
      </c>
      <c r="F388" s="169">
        <v>45.65</v>
      </c>
      <c r="G388" s="147">
        <v>9</v>
      </c>
    </row>
    <row r="389" spans="1:7" x14ac:dyDescent="0.25">
      <c r="A389" s="166" t="s">
        <v>921</v>
      </c>
      <c r="B389" s="167" t="s">
        <v>922</v>
      </c>
      <c r="C389" s="168" t="s">
        <v>158</v>
      </c>
      <c r="D389" s="169"/>
      <c r="E389" s="169">
        <v>68.48</v>
      </c>
      <c r="F389" s="169">
        <v>68.48</v>
      </c>
      <c r="G389" s="147">
        <v>9</v>
      </c>
    </row>
    <row r="390" spans="1:7" ht="30" x14ac:dyDescent="0.25">
      <c r="A390" s="166" t="s">
        <v>923</v>
      </c>
      <c r="B390" s="167" t="s">
        <v>924</v>
      </c>
      <c r="C390" s="168" t="s">
        <v>158</v>
      </c>
      <c r="D390" s="169"/>
      <c r="E390" s="169">
        <v>128.44</v>
      </c>
      <c r="F390" s="169">
        <v>128.44</v>
      </c>
      <c r="G390" s="147">
        <v>9</v>
      </c>
    </row>
    <row r="391" spans="1:7" x14ac:dyDescent="0.25">
      <c r="A391" s="166" t="s">
        <v>925</v>
      </c>
      <c r="B391" s="167" t="s">
        <v>926</v>
      </c>
      <c r="C391" s="168" t="s">
        <v>158</v>
      </c>
      <c r="D391" s="169"/>
      <c r="E391" s="169">
        <v>34.24</v>
      </c>
      <c r="F391" s="169">
        <v>34.24</v>
      </c>
      <c r="G391" s="147">
        <v>9</v>
      </c>
    </row>
    <row r="392" spans="1:7" x14ac:dyDescent="0.25">
      <c r="A392" s="166" t="s">
        <v>927</v>
      </c>
      <c r="B392" s="167" t="s">
        <v>928</v>
      </c>
      <c r="C392" s="168" t="s">
        <v>158</v>
      </c>
      <c r="D392" s="169"/>
      <c r="E392" s="169">
        <v>9.2899999999999991</v>
      </c>
      <c r="F392" s="169">
        <v>9.2899999999999991</v>
      </c>
      <c r="G392" s="147">
        <v>9</v>
      </c>
    </row>
    <row r="393" spans="1:7" x14ac:dyDescent="0.25">
      <c r="A393" s="166" t="s">
        <v>929</v>
      </c>
      <c r="B393" s="167" t="s">
        <v>930</v>
      </c>
      <c r="C393" s="168" t="s">
        <v>158</v>
      </c>
      <c r="D393" s="169"/>
      <c r="E393" s="169">
        <v>18.18</v>
      </c>
      <c r="F393" s="169">
        <v>18.18</v>
      </c>
      <c r="G393" s="147">
        <v>9</v>
      </c>
    </row>
    <row r="394" spans="1:7" x14ac:dyDescent="0.25">
      <c r="A394" s="166" t="s">
        <v>931</v>
      </c>
      <c r="B394" s="167" t="s">
        <v>932</v>
      </c>
      <c r="C394" s="168" t="s">
        <v>268</v>
      </c>
      <c r="D394" s="169"/>
      <c r="E394" s="169">
        <v>5.48</v>
      </c>
      <c r="F394" s="169">
        <v>5.48</v>
      </c>
      <c r="G394" s="147">
        <v>9</v>
      </c>
    </row>
    <row r="395" spans="1:7" x14ac:dyDescent="0.25">
      <c r="A395" s="166" t="s">
        <v>933</v>
      </c>
      <c r="B395" s="167" t="s">
        <v>934</v>
      </c>
      <c r="C395" s="168" t="s">
        <v>268</v>
      </c>
      <c r="D395" s="169"/>
      <c r="E395" s="169">
        <v>2.73</v>
      </c>
      <c r="F395" s="169">
        <v>2.73</v>
      </c>
      <c r="G395" s="147">
        <v>9</v>
      </c>
    </row>
    <row r="396" spans="1:7" x14ac:dyDescent="0.25">
      <c r="A396" s="166" t="s">
        <v>32</v>
      </c>
      <c r="B396" s="167" t="s">
        <v>935</v>
      </c>
      <c r="C396" s="168" t="s">
        <v>268</v>
      </c>
      <c r="D396" s="169"/>
      <c r="E396" s="169">
        <v>4.57</v>
      </c>
      <c r="F396" s="169">
        <v>4.57</v>
      </c>
      <c r="G396" s="147">
        <v>9</v>
      </c>
    </row>
    <row r="397" spans="1:7" x14ac:dyDescent="0.25">
      <c r="A397" s="166" t="s">
        <v>936</v>
      </c>
      <c r="B397" s="167" t="s">
        <v>937</v>
      </c>
      <c r="C397" s="168" t="s">
        <v>268</v>
      </c>
      <c r="D397" s="169"/>
      <c r="E397" s="169">
        <v>2.2799999999999998</v>
      </c>
      <c r="F397" s="169">
        <v>2.2799999999999998</v>
      </c>
      <c r="G397" s="147">
        <v>9</v>
      </c>
    </row>
    <row r="398" spans="1:7" x14ac:dyDescent="0.25">
      <c r="A398" s="166" t="s">
        <v>938</v>
      </c>
      <c r="B398" s="167" t="s">
        <v>939</v>
      </c>
      <c r="C398" s="168" t="s">
        <v>268</v>
      </c>
      <c r="D398" s="169"/>
      <c r="E398" s="169">
        <v>32.11</v>
      </c>
      <c r="F398" s="169">
        <v>32.11</v>
      </c>
      <c r="G398" s="147">
        <v>9</v>
      </c>
    </row>
    <row r="399" spans="1:7" x14ac:dyDescent="0.25">
      <c r="A399" s="166" t="s">
        <v>940</v>
      </c>
      <c r="B399" s="167" t="s">
        <v>941</v>
      </c>
      <c r="C399" s="168" t="s">
        <v>268</v>
      </c>
      <c r="D399" s="169"/>
      <c r="E399" s="169">
        <v>9.1300000000000008</v>
      </c>
      <c r="F399" s="169">
        <v>9.1300000000000008</v>
      </c>
      <c r="G399" s="147">
        <v>9</v>
      </c>
    </row>
    <row r="400" spans="1:7" x14ac:dyDescent="0.25">
      <c r="A400" s="166" t="s">
        <v>942</v>
      </c>
      <c r="B400" s="167" t="s">
        <v>943</v>
      </c>
      <c r="C400" s="168" t="s">
        <v>158</v>
      </c>
      <c r="D400" s="169"/>
      <c r="E400" s="169">
        <v>45.65</v>
      </c>
      <c r="F400" s="169">
        <v>45.65</v>
      </c>
      <c r="G400" s="147">
        <v>9</v>
      </c>
    </row>
    <row r="401" spans="1:7" x14ac:dyDescent="0.25">
      <c r="A401" s="166" t="s">
        <v>944</v>
      </c>
      <c r="B401" s="167" t="s">
        <v>945</v>
      </c>
      <c r="C401" s="168" t="s">
        <v>158</v>
      </c>
      <c r="D401" s="169"/>
      <c r="E401" s="169">
        <v>9.1300000000000008</v>
      </c>
      <c r="F401" s="169">
        <v>9.1300000000000008</v>
      </c>
      <c r="G401" s="147">
        <v>9</v>
      </c>
    </row>
    <row r="402" spans="1:7" x14ac:dyDescent="0.25">
      <c r="A402" s="166" t="s">
        <v>946</v>
      </c>
      <c r="B402" s="167" t="s">
        <v>947</v>
      </c>
      <c r="C402" s="168" t="s">
        <v>158</v>
      </c>
      <c r="D402" s="169"/>
      <c r="E402" s="169">
        <v>68.48</v>
      </c>
      <c r="F402" s="169">
        <v>68.48</v>
      </c>
      <c r="G402" s="147">
        <v>9</v>
      </c>
    </row>
    <row r="403" spans="1:7" x14ac:dyDescent="0.25">
      <c r="A403" s="166" t="s">
        <v>948</v>
      </c>
      <c r="B403" s="167" t="s">
        <v>949</v>
      </c>
      <c r="C403" s="168" t="s">
        <v>158</v>
      </c>
      <c r="D403" s="169"/>
      <c r="E403" s="169">
        <v>96.33</v>
      </c>
      <c r="F403" s="169">
        <v>96.33</v>
      </c>
      <c r="G403" s="147">
        <v>9</v>
      </c>
    </row>
    <row r="404" spans="1:7" x14ac:dyDescent="0.25">
      <c r="A404" s="166" t="s">
        <v>950</v>
      </c>
      <c r="B404" s="167" t="s">
        <v>951</v>
      </c>
      <c r="C404" s="168"/>
      <c r="D404" s="169"/>
      <c r="E404" s="169"/>
      <c r="F404" s="169"/>
      <c r="G404" s="147">
        <v>5</v>
      </c>
    </row>
    <row r="405" spans="1:7" x14ac:dyDescent="0.25">
      <c r="A405" s="166" t="s">
        <v>952</v>
      </c>
      <c r="B405" s="167" t="s">
        <v>953</v>
      </c>
      <c r="C405" s="168" t="s">
        <v>158</v>
      </c>
      <c r="D405" s="169"/>
      <c r="E405" s="169">
        <v>187.52</v>
      </c>
      <c r="F405" s="169">
        <v>187.52</v>
      </c>
      <c r="G405" s="147">
        <v>9</v>
      </c>
    </row>
    <row r="406" spans="1:7" x14ac:dyDescent="0.25">
      <c r="A406" s="166" t="s">
        <v>954</v>
      </c>
      <c r="B406" s="167" t="s">
        <v>955</v>
      </c>
      <c r="C406" s="168" t="s">
        <v>158</v>
      </c>
      <c r="D406" s="169"/>
      <c r="E406" s="169">
        <v>45.65</v>
      </c>
      <c r="F406" s="169">
        <v>45.65</v>
      </c>
      <c r="G406" s="147">
        <v>9</v>
      </c>
    </row>
    <row r="407" spans="1:7" x14ac:dyDescent="0.25">
      <c r="A407" s="166" t="s">
        <v>956</v>
      </c>
      <c r="B407" s="167" t="s">
        <v>957</v>
      </c>
      <c r="C407" s="168" t="s">
        <v>158</v>
      </c>
      <c r="D407" s="169"/>
      <c r="E407" s="169">
        <v>11.41</v>
      </c>
      <c r="F407" s="169">
        <v>11.41</v>
      </c>
      <c r="G407" s="147">
        <v>9</v>
      </c>
    </row>
    <row r="408" spans="1:7" x14ac:dyDescent="0.25">
      <c r="A408" s="166" t="s">
        <v>958</v>
      </c>
      <c r="B408" s="167" t="s">
        <v>959</v>
      </c>
      <c r="C408" s="168" t="s">
        <v>210</v>
      </c>
      <c r="D408" s="169"/>
      <c r="E408" s="169">
        <v>45.65</v>
      </c>
      <c r="F408" s="169">
        <v>45.65</v>
      </c>
      <c r="G408" s="147">
        <v>9</v>
      </c>
    </row>
    <row r="409" spans="1:7" x14ac:dyDescent="0.25">
      <c r="A409" s="166" t="s">
        <v>960</v>
      </c>
      <c r="B409" s="167" t="s">
        <v>961</v>
      </c>
      <c r="C409" s="168" t="s">
        <v>158</v>
      </c>
      <c r="D409" s="169"/>
      <c r="E409" s="169">
        <v>9.1300000000000008</v>
      </c>
      <c r="F409" s="169">
        <v>9.1300000000000008</v>
      </c>
      <c r="G409" s="147">
        <v>9</v>
      </c>
    </row>
    <row r="410" spans="1:7" x14ac:dyDescent="0.25">
      <c r="A410" s="166" t="s">
        <v>962</v>
      </c>
      <c r="B410" s="167" t="s">
        <v>963</v>
      </c>
      <c r="C410" s="168" t="s">
        <v>158</v>
      </c>
      <c r="D410" s="169"/>
      <c r="E410" s="169">
        <v>18.260000000000002</v>
      </c>
      <c r="F410" s="169">
        <v>18.260000000000002</v>
      </c>
      <c r="G410" s="147">
        <v>9</v>
      </c>
    </row>
    <row r="411" spans="1:7" x14ac:dyDescent="0.25">
      <c r="A411" s="166" t="s">
        <v>964</v>
      </c>
      <c r="B411" s="167" t="s">
        <v>965</v>
      </c>
      <c r="C411" s="168" t="s">
        <v>158</v>
      </c>
      <c r="D411" s="169"/>
      <c r="E411" s="169">
        <v>4.57</v>
      </c>
      <c r="F411" s="169">
        <v>4.57</v>
      </c>
      <c r="G411" s="147">
        <v>9</v>
      </c>
    </row>
    <row r="412" spans="1:7" x14ac:dyDescent="0.25">
      <c r="A412" s="166" t="s">
        <v>966</v>
      </c>
      <c r="B412" s="167" t="s">
        <v>967</v>
      </c>
      <c r="C412" s="168" t="s">
        <v>158</v>
      </c>
      <c r="D412" s="169"/>
      <c r="E412" s="169">
        <v>6.85</v>
      </c>
      <c r="F412" s="169">
        <v>6.85</v>
      </c>
      <c r="G412" s="147">
        <v>9</v>
      </c>
    </row>
    <row r="413" spans="1:7" x14ac:dyDescent="0.25">
      <c r="A413" s="166" t="s">
        <v>968</v>
      </c>
      <c r="B413" s="167" t="s">
        <v>969</v>
      </c>
      <c r="C413" s="168" t="s">
        <v>158</v>
      </c>
      <c r="D413" s="169"/>
      <c r="E413" s="169">
        <v>11.41</v>
      </c>
      <c r="F413" s="169">
        <v>11.41</v>
      </c>
      <c r="G413" s="147">
        <v>9</v>
      </c>
    </row>
    <row r="414" spans="1:7" x14ac:dyDescent="0.25">
      <c r="A414" s="166" t="s">
        <v>970</v>
      </c>
      <c r="B414" s="167" t="s">
        <v>971</v>
      </c>
      <c r="C414" s="168" t="s">
        <v>158</v>
      </c>
      <c r="D414" s="169"/>
      <c r="E414" s="169">
        <v>11.41</v>
      </c>
      <c r="F414" s="169">
        <v>11.41</v>
      </c>
      <c r="G414" s="147">
        <v>9</v>
      </c>
    </row>
    <row r="415" spans="1:7" x14ac:dyDescent="0.25">
      <c r="A415" s="166" t="s">
        <v>972</v>
      </c>
      <c r="B415" s="167" t="s">
        <v>973</v>
      </c>
      <c r="C415" s="168"/>
      <c r="D415" s="169"/>
      <c r="E415" s="169"/>
      <c r="F415" s="169"/>
      <c r="G415" s="147">
        <v>5</v>
      </c>
    </row>
    <row r="416" spans="1:7" ht="30" x14ac:dyDescent="0.25">
      <c r="A416" s="166" t="s">
        <v>974</v>
      </c>
      <c r="B416" s="167" t="s">
        <v>975</v>
      </c>
      <c r="C416" s="168" t="s">
        <v>158</v>
      </c>
      <c r="D416" s="169"/>
      <c r="E416" s="169">
        <v>32.11</v>
      </c>
      <c r="F416" s="169">
        <v>32.11</v>
      </c>
      <c r="G416" s="147">
        <v>9</v>
      </c>
    </row>
    <row r="417" spans="1:7" x14ac:dyDescent="0.25">
      <c r="A417" s="166" t="s">
        <v>976</v>
      </c>
      <c r="B417" s="167" t="s">
        <v>977</v>
      </c>
      <c r="C417" s="168" t="s">
        <v>158</v>
      </c>
      <c r="D417" s="169"/>
      <c r="E417" s="169">
        <v>3.71</v>
      </c>
      <c r="F417" s="169">
        <v>3.71</v>
      </c>
      <c r="G417" s="147">
        <v>9</v>
      </c>
    </row>
    <row r="418" spans="1:7" x14ac:dyDescent="0.25">
      <c r="A418" s="166" t="s">
        <v>978</v>
      </c>
      <c r="B418" s="167" t="s">
        <v>979</v>
      </c>
      <c r="C418" s="168" t="s">
        <v>158</v>
      </c>
      <c r="D418" s="169"/>
      <c r="E418" s="169">
        <v>45.65</v>
      </c>
      <c r="F418" s="169">
        <v>45.65</v>
      </c>
      <c r="G418" s="147">
        <v>9</v>
      </c>
    </row>
    <row r="419" spans="1:7" x14ac:dyDescent="0.25">
      <c r="A419" s="166" t="s">
        <v>980</v>
      </c>
      <c r="B419" s="167" t="s">
        <v>981</v>
      </c>
      <c r="C419" s="168" t="s">
        <v>158</v>
      </c>
      <c r="D419" s="169"/>
      <c r="E419" s="169">
        <v>22.83</v>
      </c>
      <c r="F419" s="169">
        <v>22.83</v>
      </c>
      <c r="G419" s="147">
        <v>9</v>
      </c>
    </row>
    <row r="420" spans="1:7" x14ac:dyDescent="0.25">
      <c r="A420" s="166" t="s">
        <v>982</v>
      </c>
      <c r="B420" s="167" t="s">
        <v>983</v>
      </c>
      <c r="C420" s="168" t="s">
        <v>158</v>
      </c>
      <c r="D420" s="169"/>
      <c r="E420" s="169">
        <v>18.57</v>
      </c>
      <c r="F420" s="169">
        <v>18.57</v>
      </c>
      <c r="G420" s="147">
        <v>9</v>
      </c>
    </row>
    <row r="421" spans="1:7" x14ac:dyDescent="0.25">
      <c r="A421" s="166" t="s">
        <v>984</v>
      </c>
      <c r="B421" s="167" t="s">
        <v>985</v>
      </c>
      <c r="C421" s="168" t="s">
        <v>158</v>
      </c>
      <c r="D421" s="169"/>
      <c r="E421" s="169">
        <v>64.22</v>
      </c>
      <c r="F421" s="169">
        <v>64.22</v>
      </c>
      <c r="G421" s="147">
        <v>9</v>
      </c>
    </row>
    <row r="422" spans="1:7" x14ac:dyDescent="0.25">
      <c r="A422" s="166" t="s">
        <v>986</v>
      </c>
      <c r="B422" s="167" t="s">
        <v>987</v>
      </c>
      <c r="C422" s="168"/>
      <c r="D422" s="169"/>
      <c r="E422" s="169"/>
      <c r="F422" s="169"/>
      <c r="G422" s="147">
        <v>5</v>
      </c>
    </row>
    <row r="423" spans="1:7" x14ac:dyDescent="0.25">
      <c r="A423" s="166" t="s">
        <v>988</v>
      </c>
      <c r="B423" s="167" t="s">
        <v>989</v>
      </c>
      <c r="C423" s="168" t="s">
        <v>114</v>
      </c>
      <c r="D423" s="169"/>
      <c r="E423" s="169">
        <v>0.74</v>
      </c>
      <c r="F423" s="169">
        <v>0.74</v>
      </c>
      <c r="G423" s="147">
        <v>9</v>
      </c>
    </row>
    <row r="424" spans="1:7" x14ac:dyDescent="0.25">
      <c r="A424" s="166" t="s">
        <v>990</v>
      </c>
      <c r="B424" s="167" t="s">
        <v>991</v>
      </c>
      <c r="C424" s="168" t="s">
        <v>158</v>
      </c>
      <c r="D424" s="169"/>
      <c r="E424" s="169">
        <v>68.48</v>
      </c>
      <c r="F424" s="169">
        <v>68.48</v>
      </c>
      <c r="G424" s="147">
        <v>9</v>
      </c>
    </row>
    <row r="425" spans="1:7" x14ac:dyDescent="0.25">
      <c r="A425" s="166" t="s">
        <v>992</v>
      </c>
      <c r="B425" s="167" t="s">
        <v>993</v>
      </c>
      <c r="C425" s="168" t="s">
        <v>158</v>
      </c>
      <c r="D425" s="169"/>
      <c r="E425" s="169">
        <v>91.3</v>
      </c>
      <c r="F425" s="169">
        <v>91.3</v>
      </c>
      <c r="G425" s="147">
        <v>9</v>
      </c>
    </row>
    <row r="426" spans="1:7" x14ac:dyDescent="0.25">
      <c r="A426" s="166" t="s">
        <v>994</v>
      </c>
      <c r="B426" s="167" t="s">
        <v>995</v>
      </c>
      <c r="C426" s="168" t="s">
        <v>268</v>
      </c>
      <c r="D426" s="169"/>
      <c r="E426" s="169">
        <v>18.260000000000002</v>
      </c>
      <c r="F426" s="169">
        <v>18.260000000000002</v>
      </c>
      <c r="G426" s="147">
        <v>9</v>
      </c>
    </row>
    <row r="427" spans="1:7" x14ac:dyDescent="0.25">
      <c r="A427" s="166" t="s">
        <v>996</v>
      </c>
      <c r="B427" s="167" t="s">
        <v>997</v>
      </c>
      <c r="C427" s="168" t="s">
        <v>210</v>
      </c>
      <c r="D427" s="169"/>
      <c r="E427" s="169">
        <v>45.65</v>
      </c>
      <c r="F427" s="169">
        <v>45.65</v>
      </c>
      <c r="G427" s="147">
        <v>9</v>
      </c>
    </row>
    <row r="428" spans="1:7" x14ac:dyDescent="0.25">
      <c r="A428" s="166" t="s">
        <v>998</v>
      </c>
      <c r="B428" s="167" t="s">
        <v>999</v>
      </c>
      <c r="C428" s="168" t="s">
        <v>158</v>
      </c>
      <c r="D428" s="169">
        <v>123.95</v>
      </c>
      <c r="E428" s="169">
        <v>128.44</v>
      </c>
      <c r="F428" s="169">
        <v>252.39</v>
      </c>
      <c r="G428" s="147">
        <v>9</v>
      </c>
    </row>
    <row r="429" spans="1:7" x14ac:dyDescent="0.25">
      <c r="A429" s="166" t="s">
        <v>1000</v>
      </c>
      <c r="B429" s="167" t="s">
        <v>1001</v>
      </c>
      <c r="C429" s="168" t="s">
        <v>158</v>
      </c>
      <c r="D429" s="169">
        <v>123.95</v>
      </c>
      <c r="E429" s="169">
        <v>128.44</v>
      </c>
      <c r="F429" s="169">
        <v>252.39</v>
      </c>
      <c r="G429" s="147">
        <v>9</v>
      </c>
    </row>
    <row r="430" spans="1:7" x14ac:dyDescent="0.25">
      <c r="A430" s="166" t="s">
        <v>1002</v>
      </c>
      <c r="B430" s="167" t="s">
        <v>1003</v>
      </c>
      <c r="C430" s="168" t="s">
        <v>158</v>
      </c>
      <c r="D430" s="169"/>
      <c r="E430" s="169">
        <v>143.84</v>
      </c>
      <c r="F430" s="169">
        <v>143.84</v>
      </c>
      <c r="G430" s="147">
        <v>9</v>
      </c>
    </row>
    <row r="431" spans="1:7" x14ac:dyDescent="0.25">
      <c r="A431" s="166" t="s">
        <v>1004</v>
      </c>
      <c r="B431" s="167" t="s">
        <v>1005</v>
      </c>
      <c r="C431" s="168" t="s">
        <v>210</v>
      </c>
      <c r="D431" s="169"/>
      <c r="E431" s="169">
        <v>91.3</v>
      </c>
      <c r="F431" s="169">
        <v>91.3</v>
      </c>
      <c r="G431" s="147">
        <v>9</v>
      </c>
    </row>
    <row r="432" spans="1:7" x14ac:dyDescent="0.25">
      <c r="A432" s="166" t="s">
        <v>1006</v>
      </c>
      <c r="B432" s="167" t="s">
        <v>1007</v>
      </c>
      <c r="C432" s="168" t="s">
        <v>158</v>
      </c>
      <c r="D432" s="169"/>
      <c r="E432" s="169">
        <v>16.059999999999999</v>
      </c>
      <c r="F432" s="169">
        <v>16.059999999999999</v>
      </c>
      <c r="G432" s="147">
        <v>9</v>
      </c>
    </row>
    <row r="433" spans="1:7" x14ac:dyDescent="0.25">
      <c r="A433" s="166" t="s">
        <v>1008</v>
      </c>
      <c r="B433" s="167" t="s">
        <v>1009</v>
      </c>
      <c r="C433" s="168" t="s">
        <v>158</v>
      </c>
      <c r="D433" s="169"/>
      <c r="E433" s="169">
        <v>91.3</v>
      </c>
      <c r="F433" s="169">
        <v>91.3</v>
      </c>
      <c r="G433" s="147">
        <v>9</v>
      </c>
    </row>
    <row r="434" spans="1:7" x14ac:dyDescent="0.25">
      <c r="A434" s="166" t="s">
        <v>1010</v>
      </c>
      <c r="B434" s="167" t="s">
        <v>1011</v>
      </c>
      <c r="C434" s="168" t="s">
        <v>158</v>
      </c>
      <c r="D434" s="169"/>
      <c r="E434" s="169">
        <v>21.66</v>
      </c>
      <c r="F434" s="169">
        <v>21.66</v>
      </c>
      <c r="G434" s="147">
        <v>9</v>
      </c>
    </row>
    <row r="435" spans="1:7" x14ac:dyDescent="0.25">
      <c r="A435" s="166" t="s">
        <v>1012</v>
      </c>
      <c r="B435" s="167" t="s">
        <v>1013</v>
      </c>
      <c r="C435" s="168" t="s">
        <v>158</v>
      </c>
      <c r="D435" s="169"/>
      <c r="E435" s="169">
        <v>3.71</v>
      </c>
      <c r="F435" s="169">
        <v>3.71</v>
      </c>
      <c r="G435" s="147">
        <v>9</v>
      </c>
    </row>
    <row r="436" spans="1:7" x14ac:dyDescent="0.25">
      <c r="A436" s="166" t="s">
        <v>1014</v>
      </c>
      <c r="B436" s="167" t="s">
        <v>1015</v>
      </c>
      <c r="C436" s="168" t="s">
        <v>158</v>
      </c>
      <c r="D436" s="169"/>
      <c r="E436" s="169">
        <v>3.71</v>
      </c>
      <c r="F436" s="169">
        <v>3.71</v>
      </c>
      <c r="G436" s="147">
        <v>9</v>
      </c>
    </row>
    <row r="437" spans="1:7" x14ac:dyDescent="0.25">
      <c r="A437" s="166" t="s">
        <v>1016</v>
      </c>
      <c r="B437" s="167" t="s">
        <v>1017</v>
      </c>
      <c r="C437" s="168" t="s">
        <v>158</v>
      </c>
      <c r="D437" s="169"/>
      <c r="E437" s="169">
        <v>29.71</v>
      </c>
      <c r="F437" s="169">
        <v>29.71</v>
      </c>
      <c r="G437" s="147">
        <v>9</v>
      </c>
    </row>
    <row r="438" spans="1:7" x14ac:dyDescent="0.25">
      <c r="A438" s="166" t="s">
        <v>1018</v>
      </c>
      <c r="B438" s="167" t="s">
        <v>1019</v>
      </c>
      <c r="C438" s="168"/>
      <c r="D438" s="169"/>
      <c r="E438" s="169"/>
      <c r="F438" s="169"/>
      <c r="G438" s="147">
        <v>5</v>
      </c>
    </row>
    <row r="439" spans="1:7" x14ac:dyDescent="0.25">
      <c r="A439" s="166" t="s">
        <v>1020</v>
      </c>
      <c r="B439" s="167" t="s">
        <v>1021</v>
      </c>
      <c r="C439" s="168" t="s">
        <v>158</v>
      </c>
      <c r="D439" s="169"/>
      <c r="E439" s="169">
        <v>4.6399999999999997</v>
      </c>
      <c r="F439" s="169">
        <v>4.6399999999999997</v>
      </c>
      <c r="G439" s="147">
        <v>9</v>
      </c>
    </row>
    <row r="440" spans="1:7" x14ac:dyDescent="0.25">
      <c r="A440" s="166" t="s">
        <v>1022</v>
      </c>
      <c r="B440" s="167" t="s">
        <v>1023</v>
      </c>
      <c r="C440" s="168" t="s">
        <v>158</v>
      </c>
      <c r="D440" s="169"/>
      <c r="E440" s="169">
        <v>315.95999999999998</v>
      </c>
      <c r="F440" s="169">
        <v>315.95999999999998</v>
      </c>
      <c r="G440" s="147">
        <v>9</v>
      </c>
    </row>
    <row r="441" spans="1:7" x14ac:dyDescent="0.25">
      <c r="A441" s="166" t="s">
        <v>1024</v>
      </c>
      <c r="B441" s="167" t="s">
        <v>1025</v>
      </c>
      <c r="C441" s="168" t="s">
        <v>158</v>
      </c>
      <c r="D441" s="169"/>
      <c r="E441" s="169">
        <v>29.67</v>
      </c>
      <c r="F441" s="169">
        <v>29.67</v>
      </c>
      <c r="G441" s="147">
        <v>9</v>
      </c>
    </row>
    <row r="442" spans="1:7" ht="30" x14ac:dyDescent="0.25">
      <c r="A442" s="166" t="s">
        <v>1026</v>
      </c>
      <c r="B442" s="167" t="s">
        <v>1027</v>
      </c>
      <c r="C442" s="168" t="s">
        <v>158</v>
      </c>
      <c r="D442" s="169">
        <v>247.89</v>
      </c>
      <c r="E442" s="169">
        <v>365.2</v>
      </c>
      <c r="F442" s="169">
        <v>613.09</v>
      </c>
      <c r="G442" s="147">
        <v>9</v>
      </c>
    </row>
    <row r="443" spans="1:7" ht="30" x14ac:dyDescent="0.25">
      <c r="A443" s="166" t="s">
        <v>1028</v>
      </c>
      <c r="B443" s="167" t="s">
        <v>1029</v>
      </c>
      <c r="C443" s="168" t="s">
        <v>268</v>
      </c>
      <c r="D443" s="169"/>
      <c r="E443" s="169">
        <v>22.83</v>
      </c>
      <c r="F443" s="169">
        <v>22.83</v>
      </c>
      <c r="G443" s="147">
        <v>9</v>
      </c>
    </row>
    <row r="444" spans="1:7" x14ac:dyDescent="0.25">
      <c r="A444" s="166" t="s">
        <v>1030</v>
      </c>
      <c r="B444" s="167" t="s">
        <v>1031</v>
      </c>
      <c r="C444" s="168" t="s">
        <v>268</v>
      </c>
      <c r="D444" s="169"/>
      <c r="E444" s="169">
        <v>11.41</v>
      </c>
      <c r="F444" s="169">
        <v>11.41</v>
      </c>
      <c r="G444" s="147">
        <v>9</v>
      </c>
    </row>
    <row r="445" spans="1:7" ht="30" x14ac:dyDescent="0.25">
      <c r="A445" s="166" t="s">
        <v>1032</v>
      </c>
      <c r="B445" s="167" t="s">
        <v>1033</v>
      </c>
      <c r="C445" s="168" t="s">
        <v>268</v>
      </c>
      <c r="D445" s="169"/>
      <c r="E445" s="169">
        <v>45.65</v>
      </c>
      <c r="F445" s="169">
        <v>45.65</v>
      </c>
      <c r="G445" s="147">
        <v>9</v>
      </c>
    </row>
    <row r="446" spans="1:7" x14ac:dyDescent="0.25">
      <c r="A446" s="166" t="s">
        <v>1034</v>
      </c>
      <c r="B446" s="167" t="s">
        <v>1035</v>
      </c>
      <c r="C446" s="168" t="s">
        <v>268</v>
      </c>
      <c r="D446" s="169"/>
      <c r="E446" s="169">
        <v>22.83</v>
      </c>
      <c r="F446" s="169">
        <v>22.83</v>
      </c>
      <c r="G446" s="147">
        <v>9</v>
      </c>
    </row>
    <row r="447" spans="1:7" x14ac:dyDescent="0.25">
      <c r="A447" s="166" t="s">
        <v>1036</v>
      </c>
      <c r="B447" s="167" t="s">
        <v>1037</v>
      </c>
      <c r="C447" s="168" t="s">
        <v>268</v>
      </c>
      <c r="D447" s="169"/>
      <c r="E447" s="169">
        <v>9.1300000000000008</v>
      </c>
      <c r="F447" s="169">
        <v>9.1300000000000008</v>
      </c>
      <c r="G447" s="147">
        <v>9</v>
      </c>
    </row>
    <row r="448" spans="1:7" x14ac:dyDescent="0.25">
      <c r="A448" s="166" t="s">
        <v>1038</v>
      </c>
      <c r="B448" s="167" t="s">
        <v>1039</v>
      </c>
      <c r="C448" s="168"/>
      <c r="D448" s="169"/>
      <c r="E448" s="169"/>
      <c r="F448" s="169"/>
      <c r="G448" s="147">
        <v>5</v>
      </c>
    </row>
    <row r="449" spans="1:7" x14ac:dyDescent="0.25">
      <c r="A449" s="166" t="s">
        <v>23</v>
      </c>
      <c r="B449" s="167" t="s">
        <v>1040</v>
      </c>
      <c r="C449" s="168" t="s">
        <v>268</v>
      </c>
      <c r="D449" s="169"/>
      <c r="E449" s="169">
        <v>4.2699999999999996</v>
      </c>
      <c r="F449" s="169">
        <v>4.2699999999999996</v>
      </c>
      <c r="G449" s="147">
        <v>9</v>
      </c>
    </row>
    <row r="450" spans="1:7" x14ac:dyDescent="0.25">
      <c r="A450" s="166" t="s">
        <v>24</v>
      </c>
      <c r="B450" s="167" t="s">
        <v>1041</v>
      </c>
      <c r="C450" s="168" t="s">
        <v>268</v>
      </c>
      <c r="D450" s="169"/>
      <c r="E450" s="169">
        <v>2.79</v>
      </c>
      <c r="F450" s="169">
        <v>2.79</v>
      </c>
      <c r="G450" s="147">
        <v>9</v>
      </c>
    </row>
    <row r="451" spans="1:7" ht="30" x14ac:dyDescent="0.25">
      <c r="A451" s="166" t="s">
        <v>1042</v>
      </c>
      <c r="B451" s="167" t="s">
        <v>1043</v>
      </c>
      <c r="C451" s="168" t="s">
        <v>268</v>
      </c>
      <c r="D451" s="169"/>
      <c r="E451" s="169">
        <v>7.43</v>
      </c>
      <c r="F451" s="169">
        <v>7.43</v>
      </c>
      <c r="G451" s="147">
        <v>9</v>
      </c>
    </row>
    <row r="452" spans="1:7" x14ac:dyDescent="0.25">
      <c r="A452" s="166" t="s">
        <v>1044</v>
      </c>
      <c r="B452" s="167" t="s">
        <v>1045</v>
      </c>
      <c r="C452" s="168" t="s">
        <v>158</v>
      </c>
      <c r="D452" s="169"/>
      <c r="E452" s="169">
        <v>81.239999999999995</v>
      </c>
      <c r="F452" s="169">
        <v>81.239999999999995</v>
      </c>
      <c r="G452" s="147">
        <v>9</v>
      </c>
    </row>
    <row r="453" spans="1:7" x14ac:dyDescent="0.25">
      <c r="A453" s="166" t="s">
        <v>1046</v>
      </c>
      <c r="B453" s="167" t="s">
        <v>1047</v>
      </c>
      <c r="C453" s="168" t="s">
        <v>158</v>
      </c>
      <c r="D453" s="169"/>
      <c r="E453" s="169">
        <v>136.94999999999999</v>
      </c>
      <c r="F453" s="169">
        <v>136.94999999999999</v>
      </c>
      <c r="G453" s="147">
        <v>9</v>
      </c>
    </row>
    <row r="454" spans="1:7" x14ac:dyDescent="0.25">
      <c r="A454" s="166" t="s">
        <v>1048</v>
      </c>
      <c r="B454" s="167" t="s">
        <v>1049</v>
      </c>
      <c r="C454" s="168"/>
      <c r="D454" s="169"/>
      <c r="E454" s="169"/>
      <c r="F454" s="169"/>
      <c r="G454" s="147">
        <v>5</v>
      </c>
    </row>
    <row r="455" spans="1:7" x14ac:dyDescent="0.25">
      <c r="A455" s="166" t="s">
        <v>1050</v>
      </c>
      <c r="B455" s="167" t="s">
        <v>1051</v>
      </c>
      <c r="C455" s="168" t="s">
        <v>158</v>
      </c>
      <c r="D455" s="169"/>
      <c r="E455" s="169">
        <v>12.85</v>
      </c>
      <c r="F455" s="169">
        <v>12.85</v>
      </c>
      <c r="G455" s="147">
        <v>9</v>
      </c>
    </row>
    <row r="456" spans="1:7" x14ac:dyDescent="0.25">
      <c r="A456" s="166" t="s">
        <v>1052</v>
      </c>
      <c r="B456" s="167" t="s">
        <v>1053</v>
      </c>
      <c r="C456" s="168"/>
      <c r="D456" s="169"/>
      <c r="E456" s="169"/>
      <c r="F456" s="169"/>
      <c r="G456" s="147">
        <v>5</v>
      </c>
    </row>
    <row r="457" spans="1:7" x14ac:dyDescent="0.25">
      <c r="A457" s="166" t="s">
        <v>1054</v>
      </c>
      <c r="B457" s="167" t="s">
        <v>1055</v>
      </c>
      <c r="C457" s="168" t="s">
        <v>158</v>
      </c>
      <c r="D457" s="169"/>
      <c r="E457" s="169">
        <v>20.7</v>
      </c>
      <c r="F457" s="169">
        <v>20.7</v>
      </c>
      <c r="G457" s="147">
        <v>9</v>
      </c>
    </row>
    <row r="458" spans="1:7" x14ac:dyDescent="0.25">
      <c r="A458" s="166" t="s">
        <v>1056</v>
      </c>
      <c r="B458" s="167" t="s">
        <v>1057</v>
      </c>
      <c r="C458" s="168"/>
      <c r="D458" s="169"/>
      <c r="E458" s="169"/>
      <c r="F458" s="169"/>
      <c r="G458" s="147">
        <v>5</v>
      </c>
    </row>
    <row r="459" spans="1:7" ht="30" x14ac:dyDescent="0.25">
      <c r="A459" s="166" t="s">
        <v>1058</v>
      </c>
      <c r="B459" s="167" t="s">
        <v>1059</v>
      </c>
      <c r="C459" s="168" t="s">
        <v>268</v>
      </c>
      <c r="D459" s="169">
        <v>0.89</v>
      </c>
      <c r="E459" s="169">
        <v>7.43</v>
      </c>
      <c r="F459" s="169">
        <v>8.32</v>
      </c>
      <c r="G459" s="147">
        <v>9</v>
      </c>
    </row>
    <row r="460" spans="1:7" x14ac:dyDescent="0.25">
      <c r="A460" s="166" t="s">
        <v>1060</v>
      </c>
      <c r="B460" s="167" t="s">
        <v>1061</v>
      </c>
      <c r="C460" s="168" t="s">
        <v>268</v>
      </c>
      <c r="D460" s="169"/>
      <c r="E460" s="169">
        <v>3.71</v>
      </c>
      <c r="F460" s="169">
        <v>3.71</v>
      </c>
      <c r="G460" s="147">
        <v>9</v>
      </c>
    </row>
    <row r="461" spans="1:7" x14ac:dyDescent="0.25">
      <c r="A461" s="166" t="s">
        <v>1062</v>
      </c>
      <c r="B461" s="167" t="s">
        <v>1063</v>
      </c>
      <c r="C461" s="168" t="s">
        <v>268</v>
      </c>
      <c r="D461" s="169"/>
      <c r="E461" s="169">
        <v>7.43</v>
      </c>
      <c r="F461" s="169">
        <v>7.43</v>
      </c>
      <c r="G461" s="147">
        <v>9</v>
      </c>
    </row>
    <row r="462" spans="1:7" ht="30" x14ac:dyDescent="0.25">
      <c r="A462" s="166" t="s">
        <v>1064</v>
      </c>
      <c r="B462" s="167" t="s">
        <v>1065</v>
      </c>
      <c r="C462" s="168" t="s">
        <v>210</v>
      </c>
      <c r="D462" s="169">
        <v>7.15</v>
      </c>
      <c r="E462" s="169">
        <v>11.14</v>
      </c>
      <c r="F462" s="169">
        <v>18.29</v>
      </c>
      <c r="G462" s="147">
        <v>9</v>
      </c>
    </row>
    <row r="463" spans="1:7" ht="30" x14ac:dyDescent="0.25">
      <c r="A463" s="166" t="s">
        <v>1066</v>
      </c>
      <c r="B463" s="167" t="s">
        <v>1067</v>
      </c>
      <c r="C463" s="168" t="s">
        <v>210</v>
      </c>
      <c r="D463" s="169"/>
      <c r="E463" s="169">
        <v>11.14</v>
      </c>
      <c r="F463" s="169">
        <v>11.14</v>
      </c>
      <c r="G463" s="147">
        <v>9</v>
      </c>
    </row>
    <row r="464" spans="1:7" x14ac:dyDescent="0.25">
      <c r="A464" s="166" t="s">
        <v>1068</v>
      </c>
      <c r="B464" s="167" t="s">
        <v>1069</v>
      </c>
      <c r="C464" s="168"/>
      <c r="D464" s="169"/>
      <c r="E464" s="169"/>
      <c r="F464" s="169"/>
      <c r="G464" s="147">
        <v>5</v>
      </c>
    </row>
    <row r="465" spans="1:7" x14ac:dyDescent="0.25">
      <c r="A465" s="166" t="s">
        <v>1070</v>
      </c>
      <c r="B465" s="167" t="s">
        <v>1071</v>
      </c>
      <c r="C465" s="168" t="s">
        <v>210</v>
      </c>
      <c r="D465" s="169">
        <v>41.4</v>
      </c>
      <c r="E465" s="169">
        <v>16.47</v>
      </c>
      <c r="F465" s="169">
        <v>57.87</v>
      </c>
      <c r="G465" s="147">
        <v>9</v>
      </c>
    </row>
    <row r="466" spans="1:7" x14ac:dyDescent="0.25">
      <c r="A466" s="166" t="s">
        <v>1072</v>
      </c>
      <c r="B466" s="167" t="s">
        <v>1073</v>
      </c>
      <c r="C466" s="168"/>
      <c r="D466" s="169"/>
      <c r="E466" s="169"/>
      <c r="F466" s="169"/>
      <c r="G466" s="147">
        <v>2</v>
      </c>
    </row>
    <row r="467" spans="1:7" x14ac:dyDescent="0.25">
      <c r="A467" s="166" t="s">
        <v>1074</v>
      </c>
      <c r="B467" s="167" t="s">
        <v>1075</v>
      </c>
      <c r="C467" s="168"/>
      <c r="D467" s="169"/>
      <c r="E467" s="169"/>
      <c r="F467" s="169"/>
      <c r="G467" s="147">
        <v>5</v>
      </c>
    </row>
    <row r="468" spans="1:7" ht="30" x14ac:dyDescent="0.25">
      <c r="A468" s="166" t="s">
        <v>1076</v>
      </c>
      <c r="B468" s="167" t="s">
        <v>1077</v>
      </c>
      <c r="C468" s="168" t="s">
        <v>293</v>
      </c>
      <c r="D468" s="169">
        <v>28.35</v>
      </c>
      <c r="E468" s="169">
        <v>100.28</v>
      </c>
      <c r="F468" s="169">
        <v>128.63</v>
      </c>
      <c r="G468" s="147">
        <v>9</v>
      </c>
    </row>
    <row r="469" spans="1:7" x14ac:dyDescent="0.25">
      <c r="A469" s="166" t="s">
        <v>1078</v>
      </c>
      <c r="B469" s="167" t="s">
        <v>1079</v>
      </c>
      <c r="C469" s="168"/>
      <c r="D469" s="169"/>
      <c r="E469" s="169"/>
      <c r="F469" s="169"/>
      <c r="G469" s="147">
        <v>5</v>
      </c>
    </row>
    <row r="470" spans="1:7" ht="30" x14ac:dyDescent="0.25">
      <c r="A470" s="166" t="s">
        <v>68</v>
      </c>
      <c r="B470" s="167" t="s">
        <v>1080</v>
      </c>
      <c r="C470" s="168" t="s">
        <v>293</v>
      </c>
      <c r="D470" s="169">
        <v>97.67</v>
      </c>
      <c r="E470" s="169">
        <v>11.14</v>
      </c>
      <c r="F470" s="169">
        <v>108.81</v>
      </c>
      <c r="G470" s="147">
        <v>9</v>
      </c>
    </row>
    <row r="471" spans="1:7" ht="30" x14ac:dyDescent="0.25">
      <c r="A471" s="166" t="s">
        <v>1081</v>
      </c>
      <c r="B471" s="167" t="s">
        <v>1082</v>
      </c>
      <c r="C471" s="168" t="s">
        <v>293</v>
      </c>
      <c r="D471" s="169">
        <v>114.36</v>
      </c>
      <c r="E471" s="169">
        <v>11.14</v>
      </c>
      <c r="F471" s="169">
        <v>125.5</v>
      </c>
      <c r="G471" s="147">
        <v>9</v>
      </c>
    </row>
    <row r="472" spans="1:7" ht="30" x14ac:dyDescent="0.25">
      <c r="A472" s="166" t="s">
        <v>1083</v>
      </c>
      <c r="B472" s="167" t="s">
        <v>1084</v>
      </c>
      <c r="C472" s="168" t="s">
        <v>293</v>
      </c>
      <c r="D472" s="169">
        <v>117.16</v>
      </c>
      <c r="E472" s="169">
        <v>11.14</v>
      </c>
      <c r="F472" s="169">
        <v>128.30000000000001</v>
      </c>
      <c r="G472" s="147">
        <v>9</v>
      </c>
    </row>
    <row r="473" spans="1:7" x14ac:dyDescent="0.25">
      <c r="A473" s="166" t="s">
        <v>1085</v>
      </c>
      <c r="B473" s="167" t="s">
        <v>1086</v>
      </c>
      <c r="C473" s="168" t="s">
        <v>293</v>
      </c>
      <c r="D473" s="169">
        <v>113.02</v>
      </c>
      <c r="E473" s="169">
        <v>11.14</v>
      </c>
      <c r="F473" s="169">
        <v>124.16</v>
      </c>
      <c r="G473" s="147">
        <v>9</v>
      </c>
    </row>
    <row r="474" spans="1:7" x14ac:dyDescent="0.25">
      <c r="A474" s="166" t="s">
        <v>1087</v>
      </c>
      <c r="B474" s="167" t="s">
        <v>1088</v>
      </c>
      <c r="C474" s="168" t="s">
        <v>1089</v>
      </c>
      <c r="D474" s="169">
        <v>264.54000000000002</v>
      </c>
      <c r="E474" s="169">
        <v>0.93</v>
      </c>
      <c r="F474" s="169">
        <v>265.47000000000003</v>
      </c>
      <c r="G474" s="147">
        <v>9</v>
      </c>
    </row>
    <row r="475" spans="1:7" x14ac:dyDescent="0.25">
      <c r="A475" s="166" t="s">
        <v>1090</v>
      </c>
      <c r="B475" s="167" t="s">
        <v>1091</v>
      </c>
      <c r="C475" s="168"/>
      <c r="D475" s="169"/>
      <c r="E475" s="169"/>
      <c r="F475" s="169"/>
      <c r="G475" s="147">
        <v>5</v>
      </c>
    </row>
    <row r="476" spans="1:7" x14ac:dyDescent="0.25">
      <c r="A476" s="166" t="s">
        <v>1092</v>
      </c>
      <c r="B476" s="167" t="s">
        <v>1093</v>
      </c>
      <c r="C476" s="168" t="s">
        <v>293</v>
      </c>
      <c r="D476" s="169">
        <v>20.85</v>
      </c>
      <c r="E476" s="169"/>
      <c r="F476" s="169">
        <v>20.85</v>
      </c>
      <c r="G476" s="147">
        <v>9</v>
      </c>
    </row>
    <row r="477" spans="1:7" x14ac:dyDescent="0.25">
      <c r="A477" s="166" t="s">
        <v>1094</v>
      </c>
      <c r="B477" s="167" t="s">
        <v>1095</v>
      </c>
      <c r="C477" s="168" t="s">
        <v>293</v>
      </c>
      <c r="D477" s="169">
        <v>39.08</v>
      </c>
      <c r="E477" s="169"/>
      <c r="F477" s="169">
        <v>39.08</v>
      </c>
      <c r="G477" s="147">
        <v>9</v>
      </c>
    </row>
    <row r="478" spans="1:7" x14ac:dyDescent="0.25">
      <c r="A478" s="166" t="s">
        <v>1096</v>
      </c>
      <c r="B478" s="167" t="s">
        <v>1097</v>
      </c>
      <c r="C478" s="168" t="s">
        <v>293</v>
      </c>
      <c r="D478" s="169">
        <v>48.53</v>
      </c>
      <c r="E478" s="169"/>
      <c r="F478" s="169">
        <v>48.53</v>
      </c>
      <c r="G478" s="147">
        <v>9</v>
      </c>
    </row>
    <row r="479" spans="1:7" x14ac:dyDescent="0.25">
      <c r="A479" s="166" t="s">
        <v>1098</v>
      </c>
      <c r="B479" s="167" t="s">
        <v>1099</v>
      </c>
      <c r="C479" s="168" t="s">
        <v>293</v>
      </c>
      <c r="D479" s="169">
        <v>55.19</v>
      </c>
      <c r="E479" s="169"/>
      <c r="F479" s="169">
        <v>55.19</v>
      </c>
      <c r="G479" s="147">
        <v>9</v>
      </c>
    </row>
    <row r="480" spans="1:7" x14ac:dyDescent="0.25">
      <c r="A480" s="166" t="s">
        <v>1100</v>
      </c>
      <c r="B480" s="167" t="s">
        <v>1101</v>
      </c>
      <c r="C480" s="168" t="s">
        <v>1102</v>
      </c>
      <c r="D480" s="169">
        <v>2.76</v>
      </c>
      <c r="E480" s="169"/>
      <c r="F480" s="169">
        <v>2.76</v>
      </c>
      <c r="G480" s="147">
        <v>9</v>
      </c>
    </row>
    <row r="481" spans="1:7" ht="30" x14ac:dyDescent="0.25">
      <c r="A481" s="166" t="s">
        <v>1103</v>
      </c>
      <c r="B481" s="167" t="s">
        <v>1104</v>
      </c>
      <c r="C481" s="168" t="s">
        <v>293</v>
      </c>
      <c r="D481" s="169">
        <v>17.690000000000001</v>
      </c>
      <c r="E481" s="169"/>
      <c r="F481" s="169">
        <v>17.690000000000001</v>
      </c>
      <c r="G481" s="147">
        <v>9</v>
      </c>
    </row>
    <row r="482" spans="1:7" x14ac:dyDescent="0.25">
      <c r="A482" s="166" t="s">
        <v>1105</v>
      </c>
      <c r="B482" s="167" t="s">
        <v>1106</v>
      </c>
      <c r="C482" s="168"/>
      <c r="D482" s="169"/>
      <c r="E482" s="169"/>
      <c r="F482" s="169"/>
      <c r="G482" s="147">
        <v>5</v>
      </c>
    </row>
    <row r="483" spans="1:7" x14ac:dyDescent="0.25">
      <c r="A483" s="166" t="s">
        <v>1107</v>
      </c>
      <c r="B483" s="167" t="s">
        <v>1108</v>
      </c>
      <c r="C483" s="168" t="s">
        <v>1089</v>
      </c>
      <c r="D483" s="169">
        <v>47.39</v>
      </c>
      <c r="E483" s="169"/>
      <c r="F483" s="169">
        <v>47.39</v>
      </c>
      <c r="G483" s="147">
        <v>9</v>
      </c>
    </row>
    <row r="484" spans="1:7" x14ac:dyDescent="0.25">
      <c r="A484" s="166" t="s">
        <v>1109</v>
      </c>
      <c r="B484" s="167" t="s">
        <v>1110</v>
      </c>
      <c r="C484" s="168" t="s">
        <v>293</v>
      </c>
      <c r="D484" s="169">
        <v>30.62</v>
      </c>
      <c r="E484" s="169"/>
      <c r="F484" s="169">
        <v>30.62</v>
      </c>
      <c r="G484" s="147">
        <v>9</v>
      </c>
    </row>
    <row r="485" spans="1:7" x14ac:dyDescent="0.25">
      <c r="A485" s="166" t="s">
        <v>1111</v>
      </c>
      <c r="B485" s="167" t="s">
        <v>1112</v>
      </c>
      <c r="C485" s="168" t="s">
        <v>1089</v>
      </c>
      <c r="D485" s="169">
        <v>850</v>
      </c>
      <c r="E485" s="169"/>
      <c r="F485" s="169">
        <v>850</v>
      </c>
      <c r="G485" s="147">
        <v>9</v>
      </c>
    </row>
    <row r="486" spans="1:7" x14ac:dyDescent="0.25">
      <c r="A486" s="166" t="s">
        <v>1113</v>
      </c>
      <c r="B486" s="167" t="s">
        <v>1114</v>
      </c>
      <c r="C486" s="168"/>
      <c r="D486" s="169"/>
      <c r="E486" s="169"/>
      <c r="F486" s="169"/>
      <c r="G486" s="147">
        <v>5</v>
      </c>
    </row>
    <row r="487" spans="1:7" x14ac:dyDescent="0.25">
      <c r="A487" s="166" t="s">
        <v>1115</v>
      </c>
      <c r="B487" s="167" t="s">
        <v>1116</v>
      </c>
      <c r="C487" s="168" t="s">
        <v>293</v>
      </c>
      <c r="D487" s="169">
        <v>6.4</v>
      </c>
      <c r="E487" s="169"/>
      <c r="F487" s="169">
        <v>6.4</v>
      </c>
      <c r="G487" s="147">
        <v>9</v>
      </c>
    </row>
    <row r="488" spans="1:7" x14ac:dyDescent="0.25">
      <c r="A488" s="166" t="s">
        <v>1117</v>
      </c>
      <c r="B488" s="167" t="s">
        <v>1118</v>
      </c>
      <c r="C488" s="168" t="s">
        <v>293</v>
      </c>
      <c r="D488" s="169">
        <v>8.56</v>
      </c>
      <c r="E488" s="169"/>
      <c r="F488" s="169">
        <v>8.56</v>
      </c>
      <c r="G488" s="147">
        <v>9</v>
      </c>
    </row>
    <row r="489" spans="1:7" ht="30" x14ac:dyDescent="0.25">
      <c r="A489" s="166" t="s">
        <v>1119</v>
      </c>
      <c r="B489" s="167" t="s">
        <v>1120</v>
      </c>
      <c r="C489" s="168" t="s">
        <v>293</v>
      </c>
      <c r="D489" s="169">
        <v>12.78</v>
      </c>
      <c r="E489" s="169"/>
      <c r="F489" s="169">
        <v>12.78</v>
      </c>
      <c r="G489" s="147">
        <v>9</v>
      </c>
    </row>
    <row r="490" spans="1:7" ht="30" x14ac:dyDescent="0.25">
      <c r="A490" s="166" t="s">
        <v>1121</v>
      </c>
      <c r="B490" s="167" t="s">
        <v>1122</v>
      </c>
      <c r="C490" s="168" t="s">
        <v>293</v>
      </c>
      <c r="D490" s="169">
        <v>14.13</v>
      </c>
      <c r="E490" s="169"/>
      <c r="F490" s="169">
        <v>14.13</v>
      </c>
      <c r="G490" s="147">
        <v>9</v>
      </c>
    </row>
    <row r="491" spans="1:7" ht="30" x14ac:dyDescent="0.25">
      <c r="A491" s="166" t="s">
        <v>1123</v>
      </c>
      <c r="B491" s="167" t="s">
        <v>1124</v>
      </c>
      <c r="C491" s="168" t="s">
        <v>293</v>
      </c>
      <c r="D491" s="169">
        <v>18.88</v>
      </c>
      <c r="E491" s="169"/>
      <c r="F491" s="169">
        <v>18.88</v>
      </c>
      <c r="G491" s="147">
        <v>9</v>
      </c>
    </row>
    <row r="492" spans="1:7" ht="30" x14ac:dyDescent="0.25">
      <c r="A492" s="166" t="s">
        <v>1125</v>
      </c>
      <c r="B492" s="167" t="s">
        <v>1126</v>
      </c>
      <c r="C492" s="168" t="s">
        <v>293</v>
      </c>
      <c r="D492" s="169">
        <v>28.29</v>
      </c>
      <c r="E492" s="169"/>
      <c r="F492" s="169">
        <v>28.29</v>
      </c>
      <c r="G492" s="147">
        <v>9</v>
      </c>
    </row>
    <row r="493" spans="1:7" ht="30" x14ac:dyDescent="0.25">
      <c r="A493" s="166" t="s">
        <v>1127</v>
      </c>
      <c r="B493" s="167" t="s">
        <v>1128</v>
      </c>
      <c r="C493" s="168" t="s">
        <v>293</v>
      </c>
      <c r="D493" s="169">
        <v>37.68</v>
      </c>
      <c r="E493" s="169"/>
      <c r="F493" s="169">
        <v>37.68</v>
      </c>
      <c r="G493" s="147">
        <v>9</v>
      </c>
    </row>
    <row r="494" spans="1:7" ht="30" x14ac:dyDescent="0.25">
      <c r="A494" s="166" t="s">
        <v>1129</v>
      </c>
      <c r="B494" s="167" t="s">
        <v>1130</v>
      </c>
      <c r="C494" s="168" t="s">
        <v>1102</v>
      </c>
      <c r="D494" s="169">
        <v>1.82</v>
      </c>
      <c r="E494" s="169"/>
      <c r="F494" s="169">
        <v>1.82</v>
      </c>
      <c r="G494" s="147">
        <v>9</v>
      </c>
    </row>
    <row r="495" spans="1:7" x14ac:dyDescent="0.25">
      <c r="A495" s="166" t="s">
        <v>1131</v>
      </c>
      <c r="B495" s="167" t="s">
        <v>1132</v>
      </c>
      <c r="C495" s="168" t="s">
        <v>293</v>
      </c>
      <c r="D495" s="169">
        <v>14.73</v>
      </c>
      <c r="E495" s="169"/>
      <c r="F495" s="169">
        <v>14.73</v>
      </c>
      <c r="G495" s="147">
        <v>9</v>
      </c>
    </row>
    <row r="496" spans="1:7" ht="30" x14ac:dyDescent="0.25">
      <c r="A496" s="166" t="s">
        <v>1133</v>
      </c>
      <c r="B496" s="167" t="s">
        <v>1134</v>
      </c>
      <c r="C496" s="168" t="s">
        <v>293</v>
      </c>
      <c r="D496" s="169">
        <v>20.309999999999999</v>
      </c>
      <c r="E496" s="169"/>
      <c r="F496" s="169">
        <v>20.309999999999999</v>
      </c>
      <c r="G496" s="147">
        <v>9</v>
      </c>
    </row>
    <row r="497" spans="1:7" ht="30" x14ac:dyDescent="0.25">
      <c r="A497" s="166" t="s">
        <v>1135</v>
      </c>
      <c r="B497" s="167" t="s">
        <v>1136</v>
      </c>
      <c r="C497" s="168" t="s">
        <v>293</v>
      </c>
      <c r="D497" s="169">
        <v>21.2</v>
      </c>
      <c r="E497" s="169"/>
      <c r="F497" s="169">
        <v>21.2</v>
      </c>
      <c r="G497" s="147">
        <v>9</v>
      </c>
    </row>
    <row r="498" spans="1:7" ht="30" x14ac:dyDescent="0.25">
      <c r="A498" s="166" t="s">
        <v>1137</v>
      </c>
      <c r="B498" s="167" t="s">
        <v>1138</v>
      </c>
      <c r="C498" s="168" t="s">
        <v>293</v>
      </c>
      <c r="D498" s="169">
        <v>27.09</v>
      </c>
      <c r="E498" s="169"/>
      <c r="F498" s="169">
        <v>27.09</v>
      </c>
      <c r="G498" s="147">
        <v>9</v>
      </c>
    </row>
    <row r="499" spans="1:7" ht="30" x14ac:dyDescent="0.25">
      <c r="A499" s="166" t="s">
        <v>1139</v>
      </c>
      <c r="B499" s="167" t="s">
        <v>1140</v>
      </c>
      <c r="C499" s="168" t="s">
        <v>293</v>
      </c>
      <c r="D499" s="169">
        <v>40.619999999999997</v>
      </c>
      <c r="E499" s="169"/>
      <c r="F499" s="169">
        <v>40.619999999999997</v>
      </c>
      <c r="G499" s="147">
        <v>9</v>
      </c>
    </row>
    <row r="500" spans="1:7" ht="30" x14ac:dyDescent="0.25">
      <c r="A500" s="166" t="s">
        <v>1141</v>
      </c>
      <c r="B500" s="167" t="s">
        <v>1142</v>
      </c>
      <c r="C500" s="168" t="s">
        <v>293</v>
      </c>
      <c r="D500" s="169">
        <v>54.15</v>
      </c>
      <c r="E500" s="169"/>
      <c r="F500" s="169">
        <v>54.15</v>
      </c>
      <c r="G500" s="147">
        <v>9</v>
      </c>
    </row>
    <row r="501" spans="1:7" ht="30" x14ac:dyDescent="0.25">
      <c r="A501" s="166" t="s">
        <v>1143</v>
      </c>
      <c r="B501" s="167" t="s">
        <v>1144</v>
      </c>
      <c r="C501" s="168" t="s">
        <v>1102</v>
      </c>
      <c r="D501" s="169">
        <v>2.63</v>
      </c>
      <c r="E501" s="169"/>
      <c r="F501" s="169">
        <v>2.63</v>
      </c>
      <c r="G501" s="147">
        <v>9</v>
      </c>
    </row>
    <row r="502" spans="1:7" x14ac:dyDescent="0.25">
      <c r="A502" s="166" t="s">
        <v>1145</v>
      </c>
      <c r="B502" s="167" t="s">
        <v>1146</v>
      </c>
      <c r="C502" s="168"/>
      <c r="D502" s="169"/>
      <c r="E502" s="169"/>
      <c r="F502" s="169"/>
      <c r="G502" s="147">
        <v>2</v>
      </c>
    </row>
    <row r="503" spans="1:7" x14ac:dyDescent="0.25">
      <c r="A503" s="166" t="s">
        <v>1147</v>
      </c>
      <c r="B503" s="167" t="s">
        <v>1148</v>
      </c>
      <c r="C503" s="168"/>
      <c r="D503" s="169"/>
      <c r="E503" s="169"/>
      <c r="F503" s="169"/>
      <c r="G503" s="147">
        <v>5</v>
      </c>
    </row>
    <row r="504" spans="1:7" x14ac:dyDescent="0.25">
      <c r="A504" s="166" t="s">
        <v>1149</v>
      </c>
      <c r="B504" s="167" t="s">
        <v>1150</v>
      </c>
      <c r="C504" s="168" t="s">
        <v>293</v>
      </c>
      <c r="D504" s="169"/>
      <c r="E504" s="169">
        <v>46.43</v>
      </c>
      <c r="F504" s="169">
        <v>46.43</v>
      </c>
      <c r="G504" s="147">
        <v>9</v>
      </c>
    </row>
    <row r="505" spans="1:7" x14ac:dyDescent="0.25">
      <c r="A505" s="166" t="s">
        <v>1151</v>
      </c>
      <c r="B505" s="167" t="s">
        <v>1152</v>
      </c>
      <c r="C505" s="168" t="s">
        <v>293</v>
      </c>
      <c r="D505" s="169"/>
      <c r="E505" s="169">
        <v>57.94</v>
      </c>
      <c r="F505" s="169">
        <v>57.94</v>
      </c>
      <c r="G505" s="147">
        <v>9</v>
      </c>
    </row>
    <row r="506" spans="1:7" x14ac:dyDescent="0.25">
      <c r="A506" s="166" t="s">
        <v>1153</v>
      </c>
      <c r="B506" s="167" t="s">
        <v>1154</v>
      </c>
      <c r="C506" s="168"/>
      <c r="D506" s="169"/>
      <c r="E506" s="169"/>
      <c r="F506" s="169"/>
      <c r="G506" s="147">
        <v>5</v>
      </c>
    </row>
    <row r="507" spans="1:7" x14ac:dyDescent="0.25">
      <c r="A507" s="166" t="s">
        <v>1155</v>
      </c>
      <c r="B507" s="167" t="s">
        <v>1156</v>
      </c>
      <c r="C507" s="168" t="s">
        <v>293</v>
      </c>
      <c r="D507" s="169"/>
      <c r="E507" s="169">
        <v>55.71</v>
      </c>
      <c r="F507" s="169">
        <v>55.71</v>
      </c>
      <c r="G507" s="147">
        <v>9</v>
      </c>
    </row>
    <row r="508" spans="1:7" ht="30" x14ac:dyDescent="0.25">
      <c r="A508" s="166" t="s">
        <v>1157</v>
      </c>
      <c r="B508" s="167" t="s">
        <v>1158</v>
      </c>
      <c r="C508" s="168" t="s">
        <v>293</v>
      </c>
      <c r="D508" s="169"/>
      <c r="E508" s="169">
        <v>72.05</v>
      </c>
      <c r="F508" s="169">
        <v>72.05</v>
      </c>
      <c r="G508" s="147">
        <v>9</v>
      </c>
    </row>
    <row r="509" spans="1:7" x14ac:dyDescent="0.25">
      <c r="A509" s="166" t="s">
        <v>1159</v>
      </c>
      <c r="B509" s="167" t="s">
        <v>1160</v>
      </c>
      <c r="C509" s="168"/>
      <c r="D509" s="169"/>
      <c r="E509" s="169"/>
      <c r="F509" s="169"/>
      <c r="G509" s="147">
        <v>5</v>
      </c>
    </row>
    <row r="510" spans="1:7" x14ac:dyDescent="0.25">
      <c r="A510" s="166" t="s">
        <v>1161</v>
      </c>
      <c r="B510" s="167" t="s">
        <v>1162</v>
      </c>
      <c r="C510" s="168" t="s">
        <v>293</v>
      </c>
      <c r="D510" s="169"/>
      <c r="E510" s="169">
        <v>7.99</v>
      </c>
      <c r="F510" s="169">
        <v>7.99</v>
      </c>
      <c r="G510" s="147">
        <v>9</v>
      </c>
    </row>
    <row r="511" spans="1:7" x14ac:dyDescent="0.25">
      <c r="A511" s="166" t="s">
        <v>1163</v>
      </c>
      <c r="B511" s="167" t="s">
        <v>1164</v>
      </c>
      <c r="C511" s="168" t="s">
        <v>293</v>
      </c>
      <c r="D511" s="169"/>
      <c r="E511" s="169">
        <v>17.329999999999998</v>
      </c>
      <c r="F511" s="169">
        <v>17.329999999999998</v>
      </c>
      <c r="G511" s="147">
        <v>9</v>
      </c>
    </row>
    <row r="512" spans="1:7" x14ac:dyDescent="0.25">
      <c r="A512" s="166" t="s">
        <v>1165</v>
      </c>
      <c r="B512" s="167" t="s">
        <v>1166</v>
      </c>
      <c r="C512" s="168" t="s">
        <v>293</v>
      </c>
      <c r="D512" s="169">
        <v>17.04</v>
      </c>
      <c r="E512" s="169">
        <v>62.4</v>
      </c>
      <c r="F512" s="169">
        <v>79.44</v>
      </c>
      <c r="G512" s="147">
        <v>9</v>
      </c>
    </row>
    <row r="513" spans="1:7" x14ac:dyDescent="0.25">
      <c r="A513" s="166" t="s">
        <v>1167</v>
      </c>
      <c r="B513" s="167" t="s">
        <v>1168</v>
      </c>
      <c r="C513" s="168"/>
      <c r="D513" s="169"/>
      <c r="E513" s="169"/>
      <c r="F513" s="169"/>
      <c r="G513" s="147">
        <v>5</v>
      </c>
    </row>
    <row r="514" spans="1:7" x14ac:dyDescent="0.25">
      <c r="A514" s="166" t="s">
        <v>1169</v>
      </c>
      <c r="B514" s="167" t="s">
        <v>1170</v>
      </c>
      <c r="C514" s="168" t="s">
        <v>293</v>
      </c>
      <c r="D514" s="169"/>
      <c r="E514" s="169">
        <v>57.36</v>
      </c>
      <c r="F514" s="169">
        <v>57.36</v>
      </c>
      <c r="G514" s="147">
        <v>9</v>
      </c>
    </row>
    <row r="515" spans="1:7" x14ac:dyDescent="0.25">
      <c r="A515" s="166" t="s">
        <v>1171</v>
      </c>
      <c r="B515" s="167" t="s">
        <v>1172</v>
      </c>
      <c r="C515" s="168"/>
      <c r="D515" s="169"/>
      <c r="E515" s="169"/>
      <c r="F515" s="169"/>
      <c r="G515" s="147">
        <v>5</v>
      </c>
    </row>
    <row r="516" spans="1:7" x14ac:dyDescent="0.25">
      <c r="A516" s="166" t="s">
        <v>1173</v>
      </c>
      <c r="B516" s="167" t="s">
        <v>1174</v>
      </c>
      <c r="C516" s="168" t="s">
        <v>293</v>
      </c>
      <c r="D516" s="169"/>
      <c r="E516" s="169">
        <v>11.14</v>
      </c>
      <c r="F516" s="169">
        <v>11.14</v>
      </c>
      <c r="G516" s="147">
        <v>9</v>
      </c>
    </row>
    <row r="517" spans="1:7" x14ac:dyDescent="0.25">
      <c r="A517" s="166" t="s">
        <v>1175</v>
      </c>
      <c r="B517" s="167" t="s">
        <v>1176</v>
      </c>
      <c r="C517" s="168"/>
      <c r="D517" s="169"/>
      <c r="E517" s="169"/>
      <c r="F517" s="169"/>
      <c r="G517" s="147">
        <v>2</v>
      </c>
    </row>
    <row r="518" spans="1:7" x14ac:dyDescent="0.25">
      <c r="A518" s="166" t="s">
        <v>1177</v>
      </c>
      <c r="B518" s="167" t="s">
        <v>1178</v>
      </c>
      <c r="C518" s="168"/>
      <c r="D518" s="169"/>
      <c r="E518" s="169"/>
      <c r="F518" s="169"/>
      <c r="G518" s="147">
        <v>5</v>
      </c>
    </row>
    <row r="519" spans="1:7" x14ac:dyDescent="0.25">
      <c r="A519" s="166" t="s">
        <v>1179</v>
      </c>
      <c r="B519" s="167" t="s">
        <v>1180</v>
      </c>
      <c r="C519" s="168" t="s">
        <v>293</v>
      </c>
      <c r="D519" s="169">
        <v>15.69</v>
      </c>
      <c r="E519" s="169">
        <v>0.26</v>
      </c>
      <c r="F519" s="169">
        <v>15.95</v>
      </c>
      <c r="G519" s="147">
        <v>9</v>
      </c>
    </row>
    <row r="520" spans="1:7" x14ac:dyDescent="0.25">
      <c r="A520" s="166" t="s">
        <v>1181</v>
      </c>
      <c r="B520" s="167" t="s">
        <v>1182</v>
      </c>
      <c r="C520" s="168" t="s">
        <v>293</v>
      </c>
      <c r="D520" s="169">
        <v>16.12</v>
      </c>
      <c r="E520" s="169">
        <v>0.26</v>
      </c>
      <c r="F520" s="169">
        <v>16.38</v>
      </c>
      <c r="G520" s="147">
        <v>9</v>
      </c>
    </row>
    <row r="521" spans="1:7" x14ac:dyDescent="0.25">
      <c r="A521" s="166" t="s">
        <v>1183</v>
      </c>
      <c r="B521" s="167" t="s">
        <v>1184</v>
      </c>
      <c r="C521" s="168" t="s">
        <v>293</v>
      </c>
      <c r="D521" s="169">
        <v>33.369999999999997</v>
      </c>
      <c r="E521" s="169">
        <v>0.87</v>
      </c>
      <c r="F521" s="169">
        <v>34.24</v>
      </c>
      <c r="G521" s="147">
        <v>9</v>
      </c>
    </row>
    <row r="522" spans="1:7" x14ac:dyDescent="0.25">
      <c r="A522" s="166" t="s">
        <v>1185</v>
      </c>
      <c r="B522" s="167" t="s">
        <v>1186</v>
      </c>
      <c r="C522" s="168" t="s">
        <v>293</v>
      </c>
      <c r="D522" s="169">
        <v>15.77</v>
      </c>
      <c r="E522" s="169"/>
      <c r="F522" s="169">
        <v>15.77</v>
      </c>
      <c r="G522" s="147">
        <v>9</v>
      </c>
    </row>
    <row r="523" spans="1:7" x14ac:dyDescent="0.25">
      <c r="A523" s="166" t="s">
        <v>1187</v>
      </c>
      <c r="B523" s="167" t="s">
        <v>1188</v>
      </c>
      <c r="C523" s="168"/>
      <c r="D523" s="169"/>
      <c r="E523" s="169"/>
      <c r="F523" s="169"/>
      <c r="G523" s="147">
        <v>5</v>
      </c>
    </row>
    <row r="524" spans="1:7" x14ac:dyDescent="0.25">
      <c r="A524" s="166" t="s">
        <v>1189</v>
      </c>
      <c r="B524" s="167" t="s">
        <v>1190</v>
      </c>
      <c r="C524" s="168" t="s">
        <v>293</v>
      </c>
      <c r="D524" s="169">
        <v>9.75</v>
      </c>
      <c r="E524" s="169">
        <v>1.2</v>
      </c>
      <c r="F524" s="169">
        <v>10.95</v>
      </c>
      <c r="G524" s="147">
        <v>9</v>
      </c>
    </row>
    <row r="525" spans="1:7" x14ac:dyDescent="0.25">
      <c r="A525" s="166" t="s">
        <v>1191</v>
      </c>
      <c r="B525" s="167" t="s">
        <v>1192</v>
      </c>
      <c r="C525" s="168" t="s">
        <v>293</v>
      </c>
      <c r="D525" s="169">
        <v>10.99</v>
      </c>
      <c r="E525" s="169">
        <v>1.35</v>
      </c>
      <c r="F525" s="169">
        <v>12.34</v>
      </c>
      <c r="G525" s="147">
        <v>9</v>
      </c>
    </row>
    <row r="526" spans="1:7" x14ac:dyDescent="0.25">
      <c r="A526" s="166" t="s">
        <v>1193</v>
      </c>
      <c r="B526" s="167" t="s">
        <v>1194</v>
      </c>
      <c r="C526" s="168" t="s">
        <v>293</v>
      </c>
      <c r="D526" s="169">
        <v>19.79</v>
      </c>
      <c r="E526" s="169">
        <v>0.77</v>
      </c>
      <c r="F526" s="169">
        <v>20.56</v>
      </c>
      <c r="G526" s="147">
        <v>9</v>
      </c>
    </row>
    <row r="527" spans="1:7" ht="30" x14ac:dyDescent="0.25">
      <c r="A527" s="166" t="s">
        <v>1195</v>
      </c>
      <c r="B527" s="167" t="s">
        <v>1196</v>
      </c>
      <c r="C527" s="168" t="s">
        <v>293</v>
      </c>
      <c r="D527" s="169">
        <v>20.96</v>
      </c>
      <c r="E527" s="169">
        <v>0.74</v>
      </c>
      <c r="F527" s="169">
        <v>21.7</v>
      </c>
      <c r="G527" s="147">
        <v>9</v>
      </c>
    </row>
    <row r="528" spans="1:7" x14ac:dyDescent="0.25">
      <c r="A528" s="166" t="s">
        <v>1197</v>
      </c>
      <c r="B528" s="167" t="s">
        <v>1198</v>
      </c>
      <c r="C528" s="168"/>
      <c r="D528" s="169"/>
      <c r="E528" s="169"/>
      <c r="F528" s="169"/>
      <c r="G528" s="147">
        <v>5</v>
      </c>
    </row>
    <row r="529" spans="1:7" x14ac:dyDescent="0.25">
      <c r="A529" s="166" t="s">
        <v>1199</v>
      </c>
      <c r="B529" s="167" t="s">
        <v>1200</v>
      </c>
      <c r="C529" s="168" t="s">
        <v>293</v>
      </c>
      <c r="D529" s="169">
        <v>36.590000000000003</v>
      </c>
      <c r="E529" s="169">
        <v>1.73</v>
      </c>
      <c r="F529" s="169">
        <v>38.32</v>
      </c>
      <c r="G529" s="147">
        <v>9</v>
      </c>
    </row>
    <row r="530" spans="1:7" x14ac:dyDescent="0.25">
      <c r="A530" s="166" t="s">
        <v>1201</v>
      </c>
      <c r="B530" s="167" t="s">
        <v>1202</v>
      </c>
      <c r="C530" s="168" t="s">
        <v>293</v>
      </c>
      <c r="D530" s="169">
        <v>31.4</v>
      </c>
      <c r="E530" s="169">
        <v>1.39</v>
      </c>
      <c r="F530" s="169">
        <v>32.79</v>
      </c>
      <c r="G530" s="147">
        <v>9</v>
      </c>
    </row>
    <row r="531" spans="1:7" x14ac:dyDescent="0.25">
      <c r="A531" s="166" t="s">
        <v>1203</v>
      </c>
      <c r="B531" s="167" t="s">
        <v>1204</v>
      </c>
      <c r="C531" s="168"/>
      <c r="D531" s="169"/>
      <c r="E531" s="169"/>
      <c r="F531" s="169"/>
      <c r="G531" s="147">
        <v>5</v>
      </c>
    </row>
    <row r="532" spans="1:7" ht="30" x14ac:dyDescent="0.25">
      <c r="A532" s="166" t="s">
        <v>1205</v>
      </c>
      <c r="B532" s="167" t="s">
        <v>1206</v>
      </c>
      <c r="C532" s="168" t="s">
        <v>293</v>
      </c>
      <c r="D532" s="169">
        <v>291.17</v>
      </c>
      <c r="E532" s="169"/>
      <c r="F532" s="169">
        <v>291.17</v>
      </c>
      <c r="G532" s="147">
        <v>9</v>
      </c>
    </row>
    <row r="533" spans="1:7" x14ac:dyDescent="0.25">
      <c r="A533" s="166" t="s">
        <v>1207</v>
      </c>
      <c r="B533" s="167" t="s">
        <v>1208</v>
      </c>
      <c r="C533" s="168"/>
      <c r="D533" s="169"/>
      <c r="E533" s="169"/>
      <c r="F533" s="169"/>
      <c r="G533" s="147">
        <v>5</v>
      </c>
    </row>
    <row r="534" spans="1:7" x14ac:dyDescent="0.25">
      <c r="A534" s="166" t="s">
        <v>1209</v>
      </c>
      <c r="B534" s="167" t="s">
        <v>1210</v>
      </c>
      <c r="C534" s="168" t="s">
        <v>293</v>
      </c>
      <c r="D534" s="169">
        <v>5.35</v>
      </c>
      <c r="E534" s="169">
        <v>0.11</v>
      </c>
      <c r="F534" s="169">
        <v>5.46</v>
      </c>
      <c r="G534" s="147">
        <v>9</v>
      </c>
    </row>
    <row r="535" spans="1:7" x14ac:dyDescent="0.25">
      <c r="A535" s="166" t="s">
        <v>1211</v>
      </c>
      <c r="B535" s="167" t="s">
        <v>1212</v>
      </c>
      <c r="C535" s="168"/>
      <c r="D535" s="169"/>
      <c r="E535" s="169"/>
      <c r="F535" s="169"/>
      <c r="G535" s="147">
        <v>5</v>
      </c>
    </row>
    <row r="536" spans="1:7" x14ac:dyDescent="0.25">
      <c r="A536" s="166" t="s">
        <v>1213</v>
      </c>
      <c r="B536" s="167" t="s">
        <v>1214</v>
      </c>
      <c r="C536" s="168" t="s">
        <v>293</v>
      </c>
      <c r="D536" s="169">
        <v>4.0599999999999996</v>
      </c>
      <c r="E536" s="169">
        <v>2.59</v>
      </c>
      <c r="F536" s="169">
        <v>6.65</v>
      </c>
      <c r="G536" s="147">
        <v>9</v>
      </c>
    </row>
    <row r="537" spans="1:7" ht="30" x14ac:dyDescent="0.25">
      <c r="A537" s="166" t="s">
        <v>1215</v>
      </c>
      <c r="B537" s="167" t="s">
        <v>1216</v>
      </c>
      <c r="C537" s="168" t="s">
        <v>293</v>
      </c>
      <c r="D537" s="169">
        <v>20.97</v>
      </c>
      <c r="E537" s="169">
        <v>2.38</v>
      </c>
      <c r="F537" s="169">
        <v>23.35</v>
      </c>
      <c r="G537" s="147">
        <v>9</v>
      </c>
    </row>
    <row r="538" spans="1:7" x14ac:dyDescent="0.25">
      <c r="A538" s="166" t="s">
        <v>1217</v>
      </c>
      <c r="B538" s="167" t="s">
        <v>1218</v>
      </c>
      <c r="C538" s="168"/>
      <c r="D538" s="169"/>
      <c r="E538" s="169"/>
      <c r="F538" s="169"/>
      <c r="G538" s="147">
        <v>5</v>
      </c>
    </row>
    <row r="539" spans="1:7" ht="30" x14ac:dyDescent="0.25">
      <c r="A539" s="166" t="s">
        <v>1219</v>
      </c>
      <c r="B539" s="167" t="s">
        <v>1220</v>
      </c>
      <c r="C539" s="168" t="s">
        <v>293</v>
      </c>
      <c r="D539" s="169">
        <v>16.670000000000002</v>
      </c>
      <c r="E539" s="169">
        <v>0.39</v>
      </c>
      <c r="F539" s="169">
        <v>17.059999999999999</v>
      </c>
      <c r="G539" s="147">
        <v>9</v>
      </c>
    </row>
    <row r="540" spans="1:7" ht="30" x14ac:dyDescent="0.25">
      <c r="A540" s="166" t="s">
        <v>1221</v>
      </c>
      <c r="B540" s="167" t="s">
        <v>1222</v>
      </c>
      <c r="C540" s="168" t="s">
        <v>293</v>
      </c>
      <c r="D540" s="169">
        <v>11.86</v>
      </c>
      <c r="E540" s="169">
        <v>0.28000000000000003</v>
      </c>
      <c r="F540" s="169">
        <v>12.14</v>
      </c>
      <c r="G540" s="147">
        <v>9</v>
      </c>
    </row>
    <row r="541" spans="1:7" ht="30" x14ac:dyDescent="0.25">
      <c r="A541" s="166" t="s">
        <v>1223</v>
      </c>
      <c r="B541" s="167" t="s">
        <v>1224</v>
      </c>
      <c r="C541" s="168" t="s">
        <v>293</v>
      </c>
      <c r="D541" s="169">
        <v>12.04</v>
      </c>
      <c r="E541" s="169">
        <v>0.12</v>
      </c>
      <c r="F541" s="169">
        <v>12.16</v>
      </c>
      <c r="G541" s="147">
        <v>9</v>
      </c>
    </row>
    <row r="542" spans="1:7" ht="30" x14ac:dyDescent="0.25">
      <c r="A542" s="166" t="s">
        <v>1225</v>
      </c>
      <c r="B542" s="167" t="s">
        <v>1226</v>
      </c>
      <c r="C542" s="168" t="s">
        <v>293</v>
      </c>
      <c r="D542" s="169">
        <v>20.21</v>
      </c>
      <c r="E542" s="169">
        <v>0.37</v>
      </c>
      <c r="F542" s="169">
        <v>20.58</v>
      </c>
      <c r="G542" s="147">
        <v>9</v>
      </c>
    </row>
    <row r="543" spans="1:7" x14ac:dyDescent="0.25">
      <c r="A543" s="166" t="s">
        <v>1227</v>
      </c>
      <c r="B543" s="167" t="s">
        <v>1228</v>
      </c>
      <c r="C543" s="168"/>
      <c r="D543" s="169"/>
      <c r="E543" s="169"/>
      <c r="F543" s="169"/>
      <c r="G543" s="147">
        <v>2</v>
      </c>
    </row>
    <row r="544" spans="1:7" x14ac:dyDescent="0.25">
      <c r="A544" s="166" t="s">
        <v>1229</v>
      </c>
      <c r="B544" s="167" t="s">
        <v>1230</v>
      </c>
      <c r="C544" s="168"/>
      <c r="D544" s="169"/>
      <c r="E544" s="169"/>
      <c r="F544" s="169"/>
      <c r="G544" s="147">
        <v>5</v>
      </c>
    </row>
    <row r="545" spans="1:7" x14ac:dyDescent="0.25">
      <c r="A545" s="166" t="s">
        <v>1231</v>
      </c>
      <c r="B545" s="167" t="s">
        <v>1232</v>
      </c>
      <c r="C545" s="168" t="s">
        <v>210</v>
      </c>
      <c r="D545" s="169">
        <v>36.33</v>
      </c>
      <c r="E545" s="169">
        <v>54.77</v>
      </c>
      <c r="F545" s="169">
        <v>91.1</v>
      </c>
      <c r="G545" s="147">
        <v>9</v>
      </c>
    </row>
    <row r="546" spans="1:7" x14ac:dyDescent="0.25">
      <c r="A546" s="166" t="s">
        <v>1233</v>
      </c>
      <c r="B546" s="167" t="s">
        <v>1234</v>
      </c>
      <c r="C546" s="168" t="s">
        <v>210</v>
      </c>
      <c r="D546" s="169">
        <v>19.98</v>
      </c>
      <c r="E546" s="169">
        <v>32.950000000000003</v>
      </c>
      <c r="F546" s="169">
        <v>52.93</v>
      </c>
      <c r="G546" s="147">
        <v>9</v>
      </c>
    </row>
    <row r="547" spans="1:7" x14ac:dyDescent="0.25">
      <c r="A547" s="166" t="s">
        <v>1235</v>
      </c>
      <c r="B547" s="167" t="s">
        <v>1236</v>
      </c>
      <c r="C547" s="168" t="s">
        <v>210</v>
      </c>
      <c r="D547" s="169">
        <v>13.44</v>
      </c>
      <c r="E547" s="169">
        <v>7.96</v>
      </c>
      <c r="F547" s="169">
        <v>21.4</v>
      </c>
      <c r="G547" s="147">
        <v>9</v>
      </c>
    </row>
    <row r="548" spans="1:7" x14ac:dyDescent="0.25">
      <c r="A548" s="166" t="s">
        <v>1237</v>
      </c>
      <c r="B548" s="167" t="s">
        <v>1238</v>
      </c>
      <c r="C548" s="168" t="s">
        <v>210</v>
      </c>
      <c r="D548" s="169">
        <v>46.64</v>
      </c>
      <c r="E548" s="169">
        <v>63.74</v>
      </c>
      <c r="F548" s="169">
        <v>110.38</v>
      </c>
      <c r="G548" s="147">
        <v>9</v>
      </c>
    </row>
    <row r="549" spans="1:7" x14ac:dyDescent="0.25">
      <c r="A549" s="166" t="s">
        <v>1239</v>
      </c>
      <c r="B549" s="167" t="s">
        <v>1240</v>
      </c>
      <c r="C549" s="168" t="s">
        <v>210</v>
      </c>
      <c r="D549" s="169">
        <v>386.07</v>
      </c>
      <c r="E549" s="169"/>
      <c r="F549" s="169">
        <v>386.07</v>
      </c>
      <c r="G549" s="147">
        <v>9</v>
      </c>
    </row>
    <row r="550" spans="1:7" x14ac:dyDescent="0.25">
      <c r="A550" s="166" t="s">
        <v>1241</v>
      </c>
      <c r="B550" s="167" t="s">
        <v>1242</v>
      </c>
      <c r="C550" s="168" t="s">
        <v>210</v>
      </c>
      <c r="D550" s="169">
        <v>422.14</v>
      </c>
      <c r="E550" s="169"/>
      <c r="F550" s="169">
        <v>422.14</v>
      </c>
      <c r="G550" s="147">
        <v>9</v>
      </c>
    </row>
    <row r="551" spans="1:7" x14ac:dyDescent="0.25">
      <c r="A551" s="166" t="s">
        <v>1243</v>
      </c>
      <c r="B551" s="167" t="s">
        <v>1244</v>
      </c>
      <c r="C551" s="168" t="s">
        <v>210</v>
      </c>
      <c r="D551" s="169">
        <v>467.36</v>
      </c>
      <c r="E551" s="169"/>
      <c r="F551" s="169">
        <v>467.36</v>
      </c>
      <c r="G551" s="147">
        <v>9</v>
      </c>
    </row>
    <row r="552" spans="1:7" x14ac:dyDescent="0.25">
      <c r="A552" s="166" t="s">
        <v>1245</v>
      </c>
      <c r="B552" s="167" t="s">
        <v>1246</v>
      </c>
      <c r="C552" s="168"/>
      <c r="D552" s="169"/>
      <c r="E552" s="169"/>
      <c r="F552" s="169"/>
      <c r="G552" s="147">
        <v>5</v>
      </c>
    </row>
    <row r="553" spans="1:7" x14ac:dyDescent="0.25">
      <c r="A553" s="166" t="s">
        <v>1247</v>
      </c>
      <c r="B553" s="167" t="s">
        <v>1248</v>
      </c>
      <c r="C553" s="168" t="s">
        <v>293</v>
      </c>
      <c r="D553" s="169">
        <v>21.61</v>
      </c>
      <c r="E553" s="169">
        <v>29.88</v>
      </c>
      <c r="F553" s="169">
        <v>51.49</v>
      </c>
      <c r="G553" s="147">
        <v>9</v>
      </c>
    </row>
    <row r="554" spans="1:7" x14ac:dyDescent="0.25">
      <c r="A554" s="166" t="s">
        <v>1249</v>
      </c>
      <c r="B554" s="167" t="s">
        <v>1250</v>
      </c>
      <c r="C554" s="168" t="s">
        <v>726</v>
      </c>
      <c r="D554" s="169">
        <v>10.02</v>
      </c>
      <c r="E554" s="169">
        <v>2.06</v>
      </c>
      <c r="F554" s="169">
        <v>12.08</v>
      </c>
      <c r="G554" s="147">
        <v>9</v>
      </c>
    </row>
    <row r="555" spans="1:7" x14ac:dyDescent="0.25">
      <c r="A555" s="166" t="s">
        <v>1251</v>
      </c>
      <c r="B555" s="167" t="s">
        <v>1252</v>
      </c>
      <c r="C555" s="168" t="s">
        <v>1253</v>
      </c>
      <c r="D555" s="169">
        <v>9.9499999999999993</v>
      </c>
      <c r="E555" s="169">
        <v>1.86</v>
      </c>
      <c r="F555" s="169">
        <v>11.81</v>
      </c>
      <c r="G555" s="147">
        <v>9</v>
      </c>
    </row>
    <row r="556" spans="1:7" x14ac:dyDescent="0.25">
      <c r="A556" s="166" t="s">
        <v>1254</v>
      </c>
      <c r="B556" s="167" t="s">
        <v>1255</v>
      </c>
      <c r="C556" s="168" t="s">
        <v>293</v>
      </c>
      <c r="D556" s="169"/>
      <c r="E556" s="169">
        <v>14.13</v>
      </c>
      <c r="F556" s="169">
        <v>14.13</v>
      </c>
      <c r="G556" s="147">
        <v>9</v>
      </c>
    </row>
    <row r="557" spans="1:7" x14ac:dyDescent="0.25">
      <c r="A557" s="166" t="s">
        <v>1256</v>
      </c>
      <c r="B557" s="167" t="s">
        <v>1257</v>
      </c>
      <c r="C557" s="168"/>
      <c r="D557" s="169"/>
      <c r="E557" s="169"/>
      <c r="F557" s="169"/>
      <c r="G557" s="147">
        <v>5</v>
      </c>
    </row>
    <row r="558" spans="1:7" x14ac:dyDescent="0.25">
      <c r="A558" s="166" t="s">
        <v>1258</v>
      </c>
      <c r="B558" s="167" t="s">
        <v>1259</v>
      </c>
      <c r="C558" s="168" t="s">
        <v>293</v>
      </c>
      <c r="D558" s="169"/>
      <c r="E558" s="169">
        <v>8.23</v>
      </c>
      <c r="F558" s="169">
        <v>8.23</v>
      </c>
      <c r="G558" s="147">
        <v>9</v>
      </c>
    </row>
    <row r="559" spans="1:7" x14ac:dyDescent="0.25">
      <c r="A559" s="166" t="s">
        <v>1260</v>
      </c>
      <c r="B559" s="167" t="s">
        <v>1261</v>
      </c>
      <c r="C559" s="168"/>
      <c r="D559" s="169"/>
      <c r="E559" s="169"/>
      <c r="F559" s="169"/>
      <c r="G559" s="147">
        <v>5</v>
      </c>
    </row>
    <row r="560" spans="1:7" x14ac:dyDescent="0.25">
      <c r="A560" s="166" t="s">
        <v>1262</v>
      </c>
      <c r="B560" s="167" t="s">
        <v>1263</v>
      </c>
      <c r="C560" s="168" t="s">
        <v>210</v>
      </c>
      <c r="D560" s="169">
        <v>32.11</v>
      </c>
      <c r="E560" s="169">
        <v>0.7</v>
      </c>
      <c r="F560" s="169">
        <v>32.81</v>
      </c>
      <c r="G560" s="147">
        <v>9</v>
      </c>
    </row>
    <row r="561" spans="1:7" x14ac:dyDescent="0.25">
      <c r="A561" s="166" t="s">
        <v>1264</v>
      </c>
      <c r="B561" s="167" t="s">
        <v>1265</v>
      </c>
      <c r="C561" s="168" t="s">
        <v>293</v>
      </c>
      <c r="D561" s="169">
        <v>147.22999999999999</v>
      </c>
      <c r="E561" s="169">
        <v>20.6</v>
      </c>
      <c r="F561" s="169">
        <v>167.83</v>
      </c>
      <c r="G561" s="147">
        <v>9</v>
      </c>
    </row>
    <row r="562" spans="1:7" x14ac:dyDescent="0.25">
      <c r="A562" s="166" t="s">
        <v>1266</v>
      </c>
      <c r="B562" s="167" t="s">
        <v>1267</v>
      </c>
      <c r="C562" s="168" t="s">
        <v>293</v>
      </c>
      <c r="D562" s="169">
        <v>173.98</v>
      </c>
      <c r="E562" s="169">
        <v>12.35</v>
      </c>
      <c r="F562" s="169">
        <v>186.33</v>
      </c>
      <c r="G562" s="147">
        <v>9</v>
      </c>
    </row>
    <row r="563" spans="1:7" ht="30" x14ac:dyDescent="0.25">
      <c r="A563" s="166" t="s">
        <v>1268</v>
      </c>
      <c r="B563" s="167" t="s">
        <v>1269</v>
      </c>
      <c r="C563" s="168" t="s">
        <v>210</v>
      </c>
      <c r="D563" s="169">
        <v>6.69</v>
      </c>
      <c r="E563" s="169">
        <v>12.35</v>
      </c>
      <c r="F563" s="169">
        <v>19.04</v>
      </c>
      <c r="G563" s="147">
        <v>9</v>
      </c>
    </row>
    <row r="564" spans="1:7" ht="30" x14ac:dyDescent="0.25">
      <c r="A564" s="166" t="s">
        <v>1270</v>
      </c>
      <c r="B564" s="167" t="s">
        <v>1271</v>
      </c>
      <c r="C564" s="168" t="s">
        <v>210</v>
      </c>
      <c r="D564" s="169">
        <v>9.17</v>
      </c>
      <c r="E564" s="169">
        <v>12.35</v>
      </c>
      <c r="F564" s="169">
        <v>21.52</v>
      </c>
      <c r="G564" s="147">
        <v>9</v>
      </c>
    </row>
    <row r="565" spans="1:7" ht="30" x14ac:dyDescent="0.25">
      <c r="A565" s="166" t="s">
        <v>1272</v>
      </c>
      <c r="B565" s="167" t="s">
        <v>1273</v>
      </c>
      <c r="C565" s="168" t="s">
        <v>210</v>
      </c>
      <c r="D565" s="169">
        <v>17.98</v>
      </c>
      <c r="E565" s="169">
        <v>12.35</v>
      </c>
      <c r="F565" s="169">
        <v>30.33</v>
      </c>
      <c r="G565" s="147">
        <v>9</v>
      </c>
    </row>
    <row r="566" spans="1:7" x14ac:dyDescent="0.25">
      <c r="A566" s="166" t="s">
        <v>1274</v>
      </c>
      <c r="B566" s="167" t="s">
        <v>1275</v>
      </c>
      <c r="C566" s="168"/>
      <c r="D566" s="169"/>
      <c r="E566" s="169"/>
      <c r="F566" s="169"/>
      <c r="G566" s="147">
        <v>5</v>
      </c>
    </row>
    <row r="567" spans="1:7" x14ac:dyDescent="0.25">
      <c r="A567" s="166" t="s">
        <v>1276</v>
      </c>
      <c r="B567" s="167" t="s">
        <v>1277</v>
      </c>
      <c r="C567" s="168" t="s">
        <v>268</v>
      </c>
      <c r="D567" s="169">
        <v>12.49</v>
      </c>
      <c r="E567" s="169">
        <v>14.41</v>
      </c>
      <c r="F567" s="169">
        <v>26.9</v>
      </c>
      <c r="G567" s="147">
        <v>9</v>
      </c>
    </row>
    <row r="568" spans="1:7" x14ac:dyDescent="0.25">
      <c r="A568" s="166" t="s">
        <v>1278</v>
      </c>
      <c r="B568" s="167" t="s">
        <v>1279</v>
      </c>
      <c r="C568" s="168" t="s">
        <v>268</v>
      </c>
      <c r="D568" s="169">
        <v>18.149999999999999</v>
      </c>
      <c r="E568" s="169">
        <v>16.47</v>
      </c>
      <c r="F568" s="169">
        <v>34.619999999999997</v>
      </c>
      <c r="G568" s="147">
        <v>9</v>
      </c>
    </row>
    <row r="569" spans="1:7" x14ac:dyDescent="0.25">
      <c r="A569" s="166" t="s">
        <v>1280</v>
      </c>
      <c r="B569" s="167" t="s">
        <v>1281</v>
      </c>
      <c r="C569" s="168" t="s">
        <v>268</v>
      </c>
      <c r="D569" s="169">
        <v>17.07</v>
      </c>
      <c r="E569" s="169">
        <v>20.6</v>
      </c>
      <c r="F569" s="169">
        <v>37.67</v>
      </c>
      <c r="G569" s="147">
        <v>9</v>
      </c>
    </row>
    <row r="570" spans="1:7" x14ac:dyDescent="0.25">
      <c r="A570" s="166" t="s">
        <v>1282</v>
      </c>
      <c r="B570" s="167" t="s">
        <v>1283</v>
      </c>
      <c r="C570" s="168"/>
      <c r="D570" s="169"/>
      <c r="E570" s="169"/>
      <c r="F570" s="169"/>
      <c r="G570" s="147">
        <v>5</v>
      </c>
    </row>
    <row r="571" spans="1:7" ht="30" x14ac:dyDescent="0.25">
      <c r="A571" s="166" t="s">
        <v>1284</v>
      </c>
      <c r="B571" s="167" t="s">
        <v>1285</v>
      </c>
      <c r="C571" s="168" t="s">
        <v>207</v>
      </c>
      <c r="D571" s="169">
        <v>12090.57</v>
      </c>
      <c r="E571" s="169"/>
      <c r="F571" s="169">
        <v>12090.57</v>
      </c>
      <c r="G571" s="147">
        <v>9</v>
      </c>
    </row>
    <row r="572" spans="1:7" ht="30" x14ac:dyDescent="0.25">
      <c r="A572" s="166" t="s">
        <v>1286</v>
      </c>
      <c r="B572" s="167" t="s">
        <v>1287</v>
      </c>
      <c r="C572" s="168" t="s">
        <v>1288</v>
      </c>
      <c r="D572" s="169">
        <v>810.21</v>
      </c>
      <c r="E572" s="169"/>
      <c r="F572" s="169">
        <v>810.21</v>
      </c>
      <c r="G572" s="147">
        <v>9</v>
      </c>
    </row>
    <row r="573" spans="1:7" x14ac:dyDescent="0.25">
      <c r="A573" s="166" t="s">
        <v>1289</v>
      </c>
      <c r="B573" s="167" t="s">
        <v>1290</v>
      </c>
      <c r="C573" s="168" t="s">
        <v>158</v>
      </c>
      <c r="D573" s="169">
        <v>541.84</v>
      </c>
      <c r="E573" s="169"/>
      <c r="F573" s="169">
        <v>541.84</v>
      </c>
      <c r="G573" s="147">
        <v>9</v>
      </c>
    </row>
    <row r="574" spans="1:7" x14ac:dyDescent="0.25">
      <c r="A574" s="166" t="s">
        <v>1291</v>
      </c>
      <c r="B574" s="167" t="s">
        <v>1292</v>
      </c>
      <c r="C574" s="168" t="s">
        <v>1293</v>
      </c>
      <c r="D574" s="169">
        <v>2.54</v>
      </c>
      <c r="E574" s="169">
        <v>3.71</v>
      </c>
      <c r="F574" s="169">
        <v>6.25</v>
      </c>
      <c r="G574" s="147">
        <v>9</v>
      </c>
    </row>
    <row r="575" spans="1:7" x14ac:dyDescent="0.25">
      <c r="A575" s="166" t="s">
        <v>1294</v>
      </c>
      <c r="B575" s="167" t="s">
        <v>1295</v>
      </c>
      <c r="C575" s="168"/>
      <c r="D575" s="169"/>
      <c r="E575" s="169"/>
      <c r="F575" s="169"/>
      <c r="G575" s="147">
        <v>5</v>
      </c>
    </row>
    <row r="576" spans="1:7" x14ac:dyDescent="0.25">
      <c r="A576" s="166" t="s">
        <v>1296</v>
      </c>
      <c r="B576" s="167" t="s">
        <v>1297</v>
      </c>
      <c r="C576" s="168" t="s">
        <v>293</v>
      </c>
      <c r="D576" s="169">
        <v>184.77</v>
      </c>
      <c r="E576" s="169">
        <v>123.54</v>
      </c>
      <c r="F576" s="169">
        <v>308.31</v>
      </c>
      <c r="G576" s="147">
        <v>9</v>
      </c>
    </row>
    <row r="577" spans="1:7" x14ac:dyDescent="0.25">
      <c r="A577" s="166" t="s">
        <v>1298</v>
      </c>
      <c r="B577" s="167" t="s">
        <v>1299</v>
      </c>
      <c r="C577" s="168" t="s">
        <v>293</v>
      </c>
      <c r="D577" s="169">
        <v>318.3</v>
      </c>
      <c r="E577" s="169">
        <v>239</v>
      </c>
      <c r="F577" s="169">
        <v>557.29999999999995</v>
      </c>
      <c r="G577" s="147">
        <v>9</v>
      </c>
    </row>
    <row r="578" spans="1:7" ht="45" x14ac:dyDescent="0.25">
      <c r="A578" s="166" t="s">
        <v>1300</v>
      </c>
      <c r="B578" s="167" t="s">
        <v>1301</v>
      </c>
      <c r="C578" s="168" t="s">
        <v>293</v>
      </c>
      <c r="D578" s="169">
        <v>811.89</v>
      </c>
      <c r="E578" s="169">
        <v>111.13</v>
      </c>
      <c r="F578" s="169">
        <v>923.02</v>
      </c>
      <c r="G578" s="147">
        <v>9</v>
      </c>
    </row>
    <row r="579" spans="1:7" ht="45" x14ac:dyDescent="0.25">
      <c r="A579" s="166" t="s">
        <v>1302</v>
      </c>
      <c r="B579" s="167" t="s">
        <v>1303</v>
      </c>
      <c r="C579" s="168" t="s">
        <v>293</v>
      </c>
      <c r="D579" s="169">
        <v>661.11</v>
      </c>
      <c r="E579" s="169">
        <v>136.49</v>
      </c>
      <c r="F579" s="169">
        <v>797.6</v>
      </c>
      <c r="G579" s="147">
        <v>9</v>
      </c>
    </row>
    <row r="580" spans="1:7" x14ac:dyDescent="0.25">
      <c r="A580" s="166" t="s">
        <v>1304</v>
      </c>
      <c r="B580" s="167" t="s">
        <v>1305</v>
      </c>
      <c r="C580" s="168"/>
      <c r="D580" s="169"/>
      <c r="E580" s="169"/>
      <c r="F580" s="169"/>
      <c r="G580" s="147">
        <v>2</v>
      </c>
    </row>
    <row r="581" spans="1:7" x14ac:dyDescent="0.25">
      <c r="A581" s="166" t="s">
        <v>1306</v>
      </c>
      <c r="B581" s="167" t="s">
        <v>1307</v>
      </c>
      <c r="C581" s="168"/>
      <c r="D581" s="169"/>
      <c r="E581" s="169"/>
      <c r="F581" s="169"/>
      <c r="G581" s="147">
        <v>5</v>
      </c>
    </row>
    <row r="582" spans="1:7" x14ac:dyDescent="0.25">
      <c r="A582" s="166" t="s">
        <v>1308</v>
      </c>
      <c r="B582" s="167" t="s">
        <v>1309</v>
      </c>
      <c r="C582" s="168" t="s">
        <v>210</v>
      </c>
      <c r="D582" s="169">
        <v>45.02</v>
      </c>
      <c r="E582" s="169">
        <v>53.53</v>
      </c>
      <c r="F582" s="169">
        <v>98.55</v>
      </c>
      <c r="G582" s="147">
        <v>9</v>
      </c>
    </row>
    <row r="583" spans="1:7" x14ac:dyDescent="0.25">
      <c r="A583" s="166" t="s">
        <v>1310</v>
      </c>
      <c r="B583" s="167" t="s">
        <v>1311</v>
      </c>
      <c r="C583" s="168" t="s">
        <v>210</v>
      </c>
      <c r="D583" s="169">
        <v>190.13</v>
      </c>
      <c r="E583" s="169">
        <v>61.78</v>
      </c>
      <c r="F583" s="169">
        <v>251.91</v>
      </c>
      <c r="G583" s="147">
        <v>9</v>
      </c>
    </row>
    <row r="584" spans="1:7" x14ac:dyDescent="0.25">
      <c r="A584" s="166" t="s">
        <v>1312</v>
      </c>
      <c r="B584" s="167" t="s">
        <v>1313</v>
      </c>
      <c r="C584" s="168" t="s">
        <v>210</v>
      </c>
      <c r="D584" s="169">
        <v>65.09</v>
      </c>
      <c r="E584" s="169">
        <v>49.41</v>
      </c>
      <c r="F584" s="169">
        <v>114.5</v>
      </c>
      <c r="G584" s="147">
        <v>9</v>
      </c>
    </row>
    <row r="585" spans="1:7" x14ac:dyDescent="0.25">
      <c r="A585" s="166" t="s">
        <v>1314</v>
      </c>
      <c r="B585" s="167" t="s">
        <v>1315</v>
      </c>
      <c r="C585" s="168" t="s">
        <v>210</v>
      </c>
      <c r="D585" s="169"/>
      <c r="E585" s="169">
        <v>6.35</v>
      </c>
      <c r="F585" s="169">
        <v>6.35</v>
      </c>
      <c r="G585" s="147">
        <v>9</v>
      </c>
    </row>
    <row r="586" spans="1:7" x14ac:dyDescent="0.25">
      <c r="A586" s="166" t="s">
        <v>1316</v>
      </c>
      <c r="B586" s="167" t="s">
        <v>1317</v>
      </c>
      <c r="C586" s="168" t="s">
        <v>210</v>
      </c>
      <c r="D586" s="169"/>
      <c r="E586" s="169">
        <v>7.54</v>
      </c>
      <c r="F586" s="169">
        <v>7.54</v>
      </c>
      <c r="G586" s="147">
        <v>9</v>
      </c>
    </row>
    <row r="587" spans="1:7" x14ac:dyDescent="0.25">
      <c r="A587" s="166" t="s">
        <v>1318</v>
      </c>
      <c r="B587" s="167" t="s">
        <v>1319</v>
      </c>
      <c r="C587" s="168"/>
      <c r="D587" s="169"/>
      <c r="E587" s="169"/>
      <c r="F587" s="169"/>
      <c r="G587" s="147">
        <v>5</v>
      </c>
    </row>
    <row r="588" spans="1:7" x14ac:dyDescent="0.25">
      <c r="A588" s="166" t="s">
        <v>1320</v>
      </c>
      <c r="B588" s="167" t="s">
        <v>1321</v>
      </c>
      <c r="C588" s="168" t="s">
        <v>210</v>
      </c>
      <c r="D588" s="169">
        <v>132.59</v>
      </c>
      <c r="E588" s="169">
        <v>57.65</v>
      </c>
      <c r="F588" s="169">
        <v>190.24</v>
      </c>
      <c r="G588" s="147">
        <v>9</v>
      </c>
    </row>
    <row r="589" spans="1:7" x14ac:dyDescent="0.25">
      <c r="A589" s="166" t="s">
        <v>1322</v>
      </c>
      <c r="B589" s="167" t="s">
        <v>1323</v>
      </c>
      <c r="C589" s="168" t="s">
        <v>210</v>
      </c>
      <c r="D589" s="169">
        <v>138.01</v>
      </c>
      <c r="E589" s="169">
        <v>57.65</v>
      </c>
      <c r="F589" s="169">
        <v>195.66</v>
      </c>
      <c r="G589" s="147">
        <v>9</v>
      </c>
    </row>
    <row r="590" spans="1:7" x14ac:dyDescent="0.25">
      <c r="A590" s="166" t="s">
        <v>1324</v>
      </c>
      <c r="B590" s="167" t="s">
        <v>1325</v>
      </c>
      <c r="C590" s="168" t="s">
        <v>210</v>
      </c>
      <c r="D590" s="169">
        <v>125.6</v>
      </c>
      <c r="E590" s="169">
        <v>102.96</v>
      </c>
      <c r="F590" s="169">
        <v>228.56</v>
      </c>
      <c r="G590" s="147">
        <v>9</v>
      </c>
    </row>
    <row r="591" spans="1:7" x14ac:dyDescent="0.25">
      <c r="A591" s="166" t="s">
        <v>1326</v>
      </c>
      <c r="B591" s="167" t="s">
        <v>1327</v>
      </c>
      <c r="C591" s="168" t="s">
        <v>210</v>
      </c>
      <c r="D591" s="169">
        <v>79.28</v>
      </c>
      <c r="E591" s="169">
        <v>55.59</v>
      </c>
      <c r="F591" s="169">
        <v>134.87</v>
      </c>
      <c r="G591" s="147">
        <v>9</v>
      </c>
    </row>
    <row r="592" spans="1:7" x14ac:dyDescent="0.25">
      <c r="A592" s="166" t="s">
        <v>1328</v>
      </c>
      <c r="B592" s="167" t="s">
        <v>1329</v>
      </c>
      <c r="C592" s="168" t="s">
        <v>210</v>
      </c>
      <c r="D592" s="169">
        <v>42.67</v>
      </c>
      <c r="E592" s="169">
        <v>45.3</v>
      </c>
      <c r="F592" s="169">
        <v>87.97</v>
      </c>
      <c r="G592" s="147">
        <v>9</v>
      </c>
    </row>
    <row r="593" spans="1:7" x14ac:dyDescent="0.25">
      <c r="A593" s="166" t="s">
        <v>1330</v>
      </c>
      <c r="B593" s="167" t="s">
        <v>1331</v>
      </c>
      <c r="C593" s="168" t="s">
        <v>210</v>
      </c>
      <c r="D593" s="169">
        <v>99.59</v>
      </c>
      <c r="E593" s="169">
        <v>90.11</v>
      </c>
      <c r="F593" s="169">
        <v>189.7</v>
      </c>
      <c r="G593" s="147">
        <v>9</v>
      </c>
    </row>
    <row r="594" spans="1:7" ht="30" x14ac:dyDescent="0.25">
      <c r="A594" s="166" t="s">
        <v>1332</v>
      </c>
      <c r="B594" s="167" t="s">
        <v>1333</v>
      </c>
      <c r="C594" s="168" t="s">
        <v>210</v>
      </c>
      <c r="D594" s="169">
        <v>110.65</v>
      </c>
      <c r="E594" s="169">
        <v>35.450000000000003</v>
      </c>
      <c r="F594" s="169">
        <v>146.1</v>
      </c>
      <c r="G594" s="147">
        <v>9</v>
      </c>
    </row>
    <row r="595" spans="1:7" ht="30" x14ac:dyDescent="0.25">
      <c r="A595" s="166" t="s">
        <v>1334</v>
      </c>
      <c r="B595" s="167" t="s">
        <v>1335</v>
      </c>
      <c r="C595" s="168" t="s">
        <v>210</v>
      </c>
      <c r="D595" s="169">
        <v>110.65</v>
      </c>
      <c r="E595" s="169">
        <v>63.22</v>
      </c>
      <c r="F595" s="169">
        <v>173.87</v>
      </c>
      <c r="G595" s="147">
        <v>9</v>
      </c>
    </row>
    <row r="596" spans="1:7" ht="30" x14ac:dyDescent="0.25">
      <c r="A596" s="166" t="s">
        <v>1336</v>
      </c>
      <c r="B596" s="167" t="s">
        <v>1337</v>
      </c>
      <c r="C596" s="168" t="s">
        <v>210</v>
      </c>
      <c r="D596" s="169">
        <v>73.17</v>
      </c>
      <c r="E596" s="169">
        <v>108.53</v>
      </c>
      <c r="F596" s="169">
        <v>181.7</v>
      </c>
      <c r="G596" s="147">
        <v>9</v>
      </c>
    </row>
    <row r="597" spans="1:7" x14ac:dyDescent="0.25">
      <c r="A597" s="166" t="s">
        <v>1338</v>
      </c>
      <c r="B597" s="167" t="s">
        <v>1339</v>
      </c>
      <c r="C597" s="168"/>
      <c r="D597" s="169"/>
      <c r="E597" s="169"/>
      <c r="F597" s="169"/>
      <c r="G597" s="147">
        <v>5</v>
      </c>
    </row>
    <row r="598" spans="1:7" x14ac:dyDescent="0.25">
      <c r="A598" s="166" t="s">
        <v>1340</v>
      </c>
      <c r="B598" s="167" t="s">
        <v>1341</v>
      </c>
      <c r="C598" s="168" t="s">
        <v>268</v>
      </c>
      <c r="D598" s="169">
        <v>99.69</v>
      </c>
      <c r="E598" s="169">
        <v>9.77</v>
      </c>
      <c r="F598" s="169">
        <v>109.46</v>
      </c>
      <c r="G598" s="147">
        <v>9</v>
      </c>
    </row>
    <row r="599" spans="1:7" x14ac:dyDescent="0.25">
      <c r="A599" s="166" t="s">
        <v>1342</v>
      </c>
      <c r="B599" s="167" t="s">
        <v>1343</v>
      </c>
      <c r="C599" s="168" t="s">
        <v>268</v>
      </c>
      <c r="D599" s="169">
        <v>157.88</v>
      </c>
      <c r="E599" s="169">
        <v>9.77</v>
      </c>
      <c r="F599" s="169">
        <v>167.65</v>
      </c>
      <c r="G599" s="147">
        <v>9</v>
      </c>
    </row>
    <row r="600" spans="1:7" x14ac:dyDescent="0.25">
      <c r="A600" s="166" t="s">
        <v>1344</v>
      </c>
      <c r="B600" s="167" t="s">
        <v>1345</v>
      </c>
      <c r="C600" s="168" t="s">
        <v>268</v>
      </c>
      <c r="D600" s="169">
        <v>190.28</v>
      </c>
      <c r="E600" s="169">
        <v>9.77</v>
      </c>
      <c r="F600" s="169">
        <v>200.05</v>
      </c>
      <c r="G600" s="147">
        <v>9</v>
      </c>
    </row>
    <row r="601" spans="1:7" x14ac:dyDescent="0.25">
      <c r="A601" s="166" t="s">
        <v>1346</v>
      </c>
      <c r="B601" s="167" t="s">
        <v>1347</v>
      </c>
      <c r="C601" s="168" t="s">
        <v>268</v>
      </c>
      <c r="D601" s="169">
        <v>221.73</v>
      </c>
      <c r="E601" s="169">
        <v>9.77</v>
      </c>
      <c r="F601" s="169">
        <v>231.5</v>
      </c>
      <c r="G601" s="147">
        <v>9</v>
      </c>
    </row>
    <row r="602" spans="1:7" x14ac:dyDescent="0.25">
      <c r="A602" s="166" t="s">
        <v>1348</v>
      </c>
      <c r="B602" s="167" t="s">
        <v>1349</v>
      </c>
      <c r="C602" s="168" t="s">
        <v>268</v>
      </c>
      <c r="D602" s="169">
        <v>247.57</v>
      </c>
      <c r="E602" s="169">
        <v>9.77</v>
      </c>
      <c r="F602" s="169">
        <v>257.33999999999997</v>
      </c>
      <c r="G602" s="147">
        <v>9</v>
      </c>
    </row>
    <row r="603" spans="1:7" x14ac:dyDescent="0.25">
      <c r="A603" s="166" t="s">
        <v>1350</v>
      </c>
      <c r="B603" s="167" t="s">
        <v>1351</v>
      </c>
      <c r="C603" s="168" t="s">
        <v>268</v>
      </c>
      <c r="D603" s="169">
        <v>221.89</v>
      </c>
      <c r="E603" s="169">
        <v>9.77</v>
      </c>
      <c r="F603" s="169">
        <v>231.66</v>
      </c>
      <c r="G603" s="147">
        <v>9</v>
      </c>
    </row>
    <row r="604" spans="1:7" x14ac:dyDescent="0.25">
      <c r="A604" s="166" t="s">
        <v>1352</v>
      </c>
      <c r="B604" s="167" t="s">
        <v>1353</v>
      </c>
      <c r="C604" s="168"/>
      <c r="D604" s="169"/>
      <c r="E604" s="169"/>
      <c r="F604" s="169"/>
      <c r="G604" s="147">
        <v>5</v>
      </c>
    </row>
    <row r="605" spans="1:7" ht="30" x14ac:dyDescent="0.25">
      <c r="A605" s="166" t="s">
        <v>1354</v>
      </c>
      <c r="B605" s="167" t="s">
        <v>1355</v>
      </c>
      <c r="C605" s="168" t="s">
        <v>293</v>
      </c>
      <c r="D605" s="169">
        <v>428</v>
      </c>
      <c r="E605" s="169">
        <v>72.069999999999993</v>
      </c>
      <c r="F605" s="169">
        <v>500.07</v>
      </c>
      <c r="G605" s="147">
        <v>9</v>
      </c>
    </row>
    <row r="606" spans="1:7" x14ac:dyDescent="0.25">
      <c r="A606" s="166" t="s">
        <v>1356</v>
      </c>
      <c r="B606" s="167" t="s">
        <v>1357</v>
      </c>
      <c r="C606" s="168"/>
      <c r="D606" s="169"/>
      <c r="E606" s="169"/>
      <c r="F606" s="169"/>
      <c r="G606" s="147">
        <v>2</v>
      </c>
    </row>
    <row r="607" spans="1:7" x14ac:dyDescent="0.25">
      <c r="A607" s="166" t="s">
        <v>1358</v>
      </c>
      <c r="B607" s="167" t="s">
        <v>1359</v>
      </c>
      <c r="C607" s="168"/>
      <c r="D607" s="169"/>
      <c r="E607" s="169"/>
      <c r="F607" s="169"/>
      <c r="G607" s="147">
        <v>5</v>
      </c>
    </row>
    <row r="608" spans="1:7" x14ac:dyDescent="0.25">
      <c r="A608" s="166" t="s">
        <v>1360</v>
      </c>
      <c r="B608" s="167" t="s">
        <v>1361</v>
      </c>
      <c r="C608" s="168" t="s">
        <v>726</v>
      </c>
      <c r="D608" s="169">
        <v>9.1</v>
      </c>
      <c r="E608" s="169">
        <v>2.39</v>
      </c>
      <c r="F608" s="169">
        <v>11.49</v>
      </c>
      <c r="G608" s="147">
        <v>9</v>
      </c>
    </row>
    <row r="609" spans="1:7" x14ac:dyDescent="0.25">
      <c r="A609" s="166" t="s">
        <v>1362</v>
      </c>
      <c r="B609" s="167" t="s">
        <v>1363</v>
      </c>
      <c r="C609" s="168" t="s">
        <v>726</v>
      </c>
      <c r="D609" s="169">
        <v>8</v>
      </c>
      <c r="E609" s="169">
        <v>2.39</v>
      </c>
      <c r="F609" s="169">
        <v>10.39</v>
      </c>
      <c r="G609" s="147">
        <v>9</v>
      </c>
    </row>
    <row r="610" spans="1:7" x14ac:dyDescent="0.25">
      <c r="A610" s="166" t="s">
        <v>1364</v>
      </c>
      <c r="B610" s="167" t="s">
        <v>1365</v>
      </c>
      <c r="C610" s="168" t="s">
        <v>726</v>
      </c>
      <c r="D610" s="169">
        <v>8.58</v>
      </c>
      <c r="E610" s="169">
        <v>2.39</v>
      </c>
      <c r="F610" s="169">
        <v>10.97</v>
      </c>
      <c r="G610" s="147">
        <v>9</v>
      </c>
    </row>
    <row r="611" spans="1:7" x14ac:dyDescent="0.25">
      <c r="A611" s="166" t="s">
        <v>1366</v>
      </c>
      <c r="B611" s="167" t="s">
        <v>1367</v>
      </c>
      <c r="C611" s="168"/>
      <c r="D611" s="169"/>
      <c r="E611" s="169"/>
      <c r="F611" s="169"/>
      <c r="G611" s="147">
        <v>5</v>
      </c>
    </row>
    <row r="612" spans="1:7" x14ac:dyDescent="0.25">
      <c r="A612" s="166" t="s">
        <v>1368</v>
      </c>
      <c r="B612" s="167" t="s">
        <v>1369</v>
      </c>
      <c r="C612" s="168" t="s">
        <v>726</v>
      </c>
      <c r="D612" s="169">
        <v>9.19</v>
      </c>
      <c r="E612" s="169">
        <v>1.19</v>
      </c>
      <c r="F612" s="169">
        <v>10.38</v>
      </c>
      <c r="G612" s="147">
        <v>9</v>
      </c>
    </row>
    <row r="613" spans="1:7" x14ac:dyDescent="0.25">
      <c r="A613" s="166" t="s">
        <v>1370</v>
      </c>
      <c r="B613" s="167" t="s">
        <v>1371</v>
      </c>
      <c r="C613" s="168"/>
      <c r="D613" s="169"/>
      <c r="E613" s="169"/>
      <c r="F613" s="169"/>
      <c r="G613" s="147">
        <v>5</v>
      </c>
    </row>
    <row r="614" spans="1:7" x14ac:dyDescent="0.25">
      <c r="A614" s="166" t="s">
        <v>1372</v>
      </c>
      <c r="B614" s="167" t="s">
        <v>1373</v>
      </c>
      <c r="C614" s="168" t="s">
        <v>726</v>
      </c>
      <c r="D614" s="169">
        <v>61.89</v>
      </c>
      <c r="E614" s="169">
        <v>12</v>
      </c>
      <c r="F614" s="169">
        <v>73.89</v>
      </c>
      <c r="G614" s="147">
        <v>9</v>
      </c>
    </row>
    <row r="615" spans="1:7" x14ac:dyDescent="0.25">
      <c r="A615" s="166" t="s">
        <v>1374</v>
      </c>
      <c r="B615" s="167" t="s">
        <v>1375</v>
      </c>
      <c r="C615" s="168"/>
      <c r="D615" s="169"/>
      <c r="E615" s="169"/>
      <c r="F615" s="169"/>
      <c r="G615" s="147">
        <v>2</v>
      </c>
    </row>
    <row r="616" spans="1:7" x14ac:dyDescent="0.25">
      <c r="A616" s="166" t="s">
        <v>1376</v>
      </c>
      <c r="B616" s="167" t="s">
        <v>1377</v>
      </c>
      <c r="C616" s="168"/>
      <c r="D616" s="169"/>
      <c r="E616" s="169"/>
      <c r="F616" s="169"/>
      <c r="G616" s="147">
        <v>5</v>
      </c>
    </row>
    <row r="617" spans="1:7" x14ac:dyDescent="0.25">
      <c r="A617" s="166" t="s">
        <v>1378</v>
      </c>
      <c r="B617" s="167" t="s">
        <v>1379</v>
      </c>
      <c r="C617" s="168" t="s">
        <v>293</v>
      </c>
      <c r="D617" s="169">
        <v>486.14</v>
      </c>
      <c r="E617" s="169"/>
      <c r="F617" s="169">
        <v>486.14</v>
      </c>
      <c r="G617" s="147">
        <v>9</v>
      </c>
    </row>
    <row r="618" spans="1:7" x14ac:dyDescent="0.25">
      <c r="A618" s="166" t="s">
        <v>1380</v>
      </c>
      <c r="B618" s="167" t="s">
        <v>1381</v>
      </c>
      <c r="C618" s="168" t="s">
        <v>293</v>
      </c>
      <c r="D618" s="169">
        <v>509.9</v>
      </c>
      <c r="E618" s="169"/>
      <c r="F618" s="169">
        <v>509.9</v>
      </c>
      <c r="G618" s="147">
        <v>9</v>
      </c>
    </row>
    <row r="619" spans="1:7" x14ac:dyDescent="0.25">
      <c r="A619" s="166" t="s">
        <v>1382</v>
      </c>
      <c r="B619" s="167" t="s">
        <v>1383</v>
      </c>
      <c r="C619" s="168" t="s">
        <v>293</v>
      </c>
      <c r="D619" s="169">
        <v>534.82000000000005</v>
      </c>
      <c r="E619" s="169"/>
      <c r="F619" s="169">
        <v>534.82000000000005</v>
      </c>
      <c r="G619" s="147">
        <v>9</v>
      </c>
    </row>
    <row r="620" spans="1:7" x14ac:dyDescent="0.25">
      <c r="A620" s="166" t="s">
        <v>1384</v>
      </c>
      <c r="B620" s="167" t="s">
        <v>1385</v>
      </c>
      <c r="C620" s="168" t="s">
        <v>293</v>
      </c>
      <c r="D620" s="169">
        <v>560.96</v>
      </c>
      <c r="E620" s="169"/>
      <c r="F620" s="169">
        <v>560.96</v>
      </c>
      <c r="G620" s="147">
        <v>9</v>
      </c>
    </row>
    <row r="621" spans="1:7" x14ac:dyDescent="0.25">
      <c r="A621" s="166" t="s">
        <v>1386</v>
      </c>
      <c r="B621" s="167" t="s">
        <v>1387</v>
      </c>
      <c r="C621" s="168" t="s">
        <v>293</v>
      </c>
      <c r="D621" s="169">
        <v>588.38</v>
      </c>
      <c r="E621" s="169"/>
      <c r="F621" s="169">
        <v>588.38</v>
      </c>
      <c r="G621" s="147">
        <v>9</v>
      </c>
    </row>
    <row r="622" spans="1:7" x14ac:dyDescent="0.25">
      <c r="A622" s="166" t="s">
        <v>1388</v>
      </c>
      <c r="B622" s="167" t="s">
        <v>1389</v>
      </c>
      <c r="C622" s="168" t="s">
        <v>293</v>
      </c>
      <c r="D622" s="169">
        <v>543.76</v>
      </c>
      <c r="E622" s="169"/>
      <c r="F622" s="169">
        <v>543.76</v>
      </c>
      <c r="G622" s="147">
        <v>9</v>
      </c>
    </row>
    <row r="623" spans="1:7" x14ac:dyDescent="0.25">
      <c r="A623" s="166" t="s">
        <v>1390</v>
      </c>
      <c r="B623" s="167" t="s">
        <v>1391</v>
      </c>
      <c r="C623" s="168" t="s">
        <v>293</v>
      </c>
      <c r="D623" s="169">
        <v>565.38</v>
      </c>
      <c r="E623" s="169"/>
      <c r="F623" s="169">
        <v>565.38</v>
      </c>
      <c r="G623" s="147">
        <v>9</v>
      </c>
    </row>
    <row r="624" spans="1:7" x14ac:dyDescent="0.25">
      <c r="A624" s="166" t="s">
        <v>1392</v>
      </c>
      <c r="B624" s="167" t="s">
        <v>1393</v>
      </c>
      <c r="C624" s="168" t="s">
        <v>293</v>
      </c>
      <c r="D624" s="169">
        <v>589.96</v>
      </c>
      <c r="E624" s="169"/>
      <c r="F624" s="169">
        <v>589.96</v>
      </c>
      <c r="G624" s="147">
        <v>9</v>
      </c>
    </row>
    <row r="625" spans="1:7" x14ac:dyDescent="0.25">
      <c r="A625" s="166" t="s">
        <v>1394</v>
      </c>
      <c r="B625" s="167" t="s">
        <v>1395</v>
      </c>
      <c r="C625" s="168" t="s">
        <v>293</v>
      </c>
      <c r="D625" s="169">
        <v>615.74</v>
      </c>
      <c r="E625" s="169"/>
      <c r="F625" s="169">
        <v>615.74</v>
      </c>
      <c r="G625" s="147">
        <v>9</v>
      </c>
    </row>
    <row r="626" spans="1:7" x14ac:dyDescent="0.25">
      <c r="A626" s="166" t="s">
        <v>1396</v>
      </c>
      <c r="B626" s="167" t="s">
        <v>1397</v>
      </c>
      <c r="C626" s="168" t="s">
        <v>293</v>
      </c>
      <c r="D626" s="169">
        <v>644.99</v>
      </c>
      <c r="E626" s="169"/>
      <c r="F626" s="169">
        <v>644.99</v>
      </c>
      <c r="G626" s="147">
        <v>9</v>
      </c>
    </row>
    <row r="627" spans="1:7" ht="30" x14ac:dyDescent="0.25">
      <c r="A627" s="166" t="s">
        <v>1398</v>
      </c>
      <c r="B627" s="167" t="s">
        <v>1399</v>
      </c>
      <c r="C627" s="168" t="s">
        <v>293</v>
      </c>
      <c r="D627" s="169">
        <v>621.11</v>
      </c>
      <c r="E627" s="169"/>
      <c r="F627" s="169">
        <v>621.11</v>
      </c>
      <c r="G627" s="147">
        <v>9</v>
      </c>
    </row>
    <row r="628" spans="1:7" x14ac:dyDescent="0.25">
      <c r="A628" s="166" t="s">
        <v>1400</v>
      </c>
      <c r="B628" s="167" t="s">
        <v>1401</v>
      </c>
      <c r="C628" s="168" t="s">
        <v>293</v>
      </c>
      <c r="D628" s="169">
        <v>511.11</v>
      </c>
      <c r="E628" s="169"/>
      <c r="F628" s="169">
        <v>511.11</v>
      </c>
      <c r="G628" s="147">
        <v>9</v>
      </c>
    </row>
    <row r="629" spans="1:7" x14ac:dyDescent="0.25">
      <c r="A629" s="166" t="s">
        <v>1402</v>
      </c>
      <c r="B629" s="167" t="s">
        <v>1403</v>
      </c>
      <c r="C629" s="168" t="s">
        <v>293</v>
      </c>
      <c r="D629" s="169">
        <v>606.42999999999995</v>
      </c>
      <c r="E629" s="169"/>
      <c r="F629" s="169">
        <v>606.42999999999995</v>
      </c>
      <c r="G629" s="147">
        <v>9</v>
      </c>
    </row>
    <row r="630" spans="1:7" x14ac:dyDescent="0.25">
      <c r="A630" s="166" t="s">
        <v>1404</v>
      </c>
      <c r="B630" s="167" t="s">
        <v>1405</v>
      </c>
      <c r="C630" s="168"/>
      <c r="D630" s="169"/>
      <c r="E630" s="169"/>
      <c r="F630" s="169"/>
      <c r="G630" s="147">
        <v>5</v>
      </c>
    </row>
    <row r="631" spans="1:7" x14ac:dyDescent="0.25">
      <c r="A631" s="166" t="s">
        <v>1406</v>
      </c>
      <c r="B631" s="167" t="s">
        <v>1407</v>
      </c>
      <c r="C631" s="168" t="s">
        <v>293</v>
      </c>
      <c r="D631" s="169">
        <v>611.1</v>
      </c>
      <c r="E631" s="169"/>
      <c r="F631" s="169">
        <v>611.1</v>
      </c>
      <c r="G631" s="147">
        <v>9</v>
      </c>
    </row>
    <row r="632" spans="1:7" x14ac:dyDescent="0.25">
      <c r="A632" s="166" t="s">
        <v>1408</v>
      </c>
      <c r="B632" s="167" t="s">
        <v>1409</v>
      </c>
      <c r="C632" s="168" t="s">
        <v>293</v>
      </c>
      <c r="D632" s="169">
        <v>635.25</v>
      </c>
      <c r="E632" s="169"/>
      <c r="F632" s="169">
        <v>635.25</v>
      </c>
      <c r="G632" s="147">
        <v>9</v>
      </c>
    </row>
    <row r="633" spans="1:7" x14ac:dyDescent="0.25">
      <c r="A633" s="166" t="s">
        <v>1410</v>
      </c>
      <c r="B633" s="167" t="s">
        <v>1411</v>
      </c>
      <c r="C633" s="168" t="s">
        <v>293</v>
      </c>
      <c r="D633" s="169">
        <v>592.07000000000005</v>
      </c>
      <c r="E633" s="169"/>
      <c r="F633" s="169">
        <v>592.07000000000005</v>
      </c>
      <c r="G633" s="147">
        <v>9</v>
      </c>
    </row>
    <row r="634" spans="1:7" x14ac:dyDescent="0.25">
      <c r="A634" s="166" t="s">
        <v>1412</v>
      </c>
      <c r="B634" s="167" t="s">
        <v>1413</v>
      </c>
      <c r="C634" s="168"/>
      <c r="D634" s="169"/>
      <c r="E634" s="169"/>
      <c r="F634" s="169"/>
      <c r="G634" s="147">
        <v>5</v>
      </c>
    </row>
    <row r="635" spans="1:7" x14ac:dyDescent="0.25">
      <c r="A635" s="166" t="s">
        <v>1414</v>
      </c>
      <c r="B635" s="167" t="s">
        <v>1415</v>
      </c>
      <c r="C635" s="168" t="s">
        <v>293</v>
      </c>
      <c r="D635" s="169">
        <v>398.92</v>
      </c>
      <c r="E635" s="169">
        <v>111.42</v>
      </c>
      <c r="F635" s="169">
        <v>510.34</v>
      </c>
      <c r="G635" s="147">
        <v>9</v>
      </c>
    </row>
    <row r="636" spans="1:7" x14ac:dyDescent="0.25">
      <c r="A636" s="166" t="s">
        <v>1416</v>
      </c>
      <c r="B636" s="167" t="s">
        <v>1417</v>
      </c>
      <c r="C636" s="168"/>
      <c r="D636" s="169"/>
      <c r="E636" s="169"/>
      <c r="F636" s="169"/>
      <c r="G636" s="147">
        <v>5</v>
      </c>
    </row>
    <row r="637" spans="1:7" x14ac:dyDescent="0.25">
      <c r="A637" s="166" t="s">
        <v>1418</v>
      </c>
      <c r="B637" s="167" t="s">
        <v>1419</v>
      </c>
      <c r="C637" s="168" t="s">
        <v>293</v>
      </c>
      <c r="D637" s="169">
        <v>331.74</v>
      </c>
      <c r="E637" s="169">
        <v>46.43</v>
      </c>
      <c r="F637" s="169">
        <v>378.17</v>
      </c>
      <c r="G637" s="147">
        <v>9</v>
      </c>
    </row>
    <row r="638" spans="1:7" x14ac:dyDescent="0.25">
      <c r="A638" s="166" t="s">
        <v>1420</v>
      </c>
      <c r="B638" s="167" t="s">
        <v>1421</v>
      </c>
      <c r="C638" s="168" t="s">
        <v>293</v>
      </c>
      <c r="D638" s="169">
        <v>361.74</v>
      </c>
      <c r="E638" s="169">
        <v>46.43</v>
      </c>
      <c r="F638" s="169">
        <v>408.17</v>
      </c>
      <c r="G638" s="147">
        <v>9</v>
      </c>
    </row>
    <row r="639" spans="1:7" x14ac:dyDescent="0.25">
      <c r="A639" s="166" t="s">
        <v>1422</v>
      </c>
      <c r="B639" s="167" t="s">
        <v>1423</v>
      </c>
      <c r="C639" s="168" t="s">
        <v>293</v>
      </c>
      <c r="D639" s="169">
        <v>425.68</v>
      </c>
      <c r="E639" s="169">
        <v>46.43</v>
      </c>
      <c r="F639" s="169">
        <v>472.11</v>
      </c>
      <c r="G639" s="147">
        <v>9</v>
      </c>
    </row>
    <row r="640" spans="1:7" x14ac:dyDescent="0.25">
      <c r="A640" s="166" t="s">
        <v>1424</v>
      </c>
      <c r="B640" s="167" t="s">
        <v>1425</v>
      </c>
      <c r="C640" s="168"/>
      <c r="D640" s="169"/>
      <c r="E640" s="169"/>
      <c r="F640" s="169"/>
      <c r="G640" s="147">
        <v>5</v>
      </c>
    </row>
    <row r="641" spans="1:7" x14ac:dyDescent="0.25">
      <c r="A641" s="166" t="s">
        <v>1426</v>
      </c>
      <c r="B641" s="167" t="s">
        <v>1427</v>
      </c>
      <c r="C641" s="168" t="s">
        <v>293</v>
      </c>
      <c r="D641" s="169">
        <v>74.849999999999994</v>
      </c>
      <c r="E641" s="169">
        <v>46.43</v>
      </c>
      <c r="F641" s="169">
        <v>121.28</v>
      </c>
      <c r="G641" s="147">
        <v>9</v>
      </c>
    </row>
    <row r="642" spans="1:7" x14ac:dyDescent="0.25">
      <c r="A642" s="166" t="s">
        <v>1428</v>
      </c>
      <c r="B642" s="167" t="s">
        <v>1429</v>
      </c>
      <c r="C642" s="168" t="s">
        <v>293</v>
      </c>
      <c r="D642" s="169">
        <v>3980.85</v>
      </c>
      <c r="E642" s="169">
        <v>52.08</v>
      </c>
      <c r="F642" s="169">
        <v>4032.93</v>
      </c>
      <c r="G642" s="147">
        <v>9</v>
      </c>
    </row>
    <row r="643" spans="1:7" x14ac:dyDescent="0.25">
      <c r="A643" s="166" t="s">
        <v>1430</v>
      </c>
      <c r="B643" s="167" t="s">
        <v>1431</v>
      </c>
      <c r="C643" s="168" t="s">
        <v>293</v>
      </c>
      <c r="D643" s="169">
        <v>369.3</v>
      </c>
      <c r="E643" s="169">
        <v>52.08</v>
      </c>
      <c r="F643" s="169">
        <v>421.38</v>
      </c>
      <c r="G643" s="147">
        <v>9</v>
      </c>
    </row>
    <row r="644" spans="1:7" ht="30" x14ac:dyDescent="0.25">
      <c r="A644" s="166" t="s">
        <v>1432</v>
      </c>
      <c r="B644" s="167" t="s">
        <v>1433</v>
      </c>
      <c r="C644" s="168" t="s">
        <v>293</v>
      </c>
      <c r="D644" s="169">
        <v>386.46</v>
      </c>
      <c r="E644" s="169">
        <v>342.34</v>
      </c>
      <c r="F644" s="169">
        <v>728.8</v>
      </c>
      <c r="G644" s="147">
        <v>9</v>
      </c>
    </row>
    <row r="645" spans="1:7" x14ac:dyDescent="0.25">
      <c r="A645" s="166" t="s">
        <v>1434</v>
      </c>
      <c r="B645" s="167" t="s">
        <v>1435</v>
      </c>
      <c r="C645" s="168" t="s">
        <v>293</v>
      </c>
      <c r="D645" s="169">
        <v>2412.35</v>
      </c>
      <c r="E645" s="169">
        <v>626.55999999999995</v>
      </c>
      <c r="F645" s="169">
        <v>3038.91</v>
      </c>
      <c r="G645" s="147">
        <v>9</v>
      </c>
    </row>
    <row r="646" spans="1:7" x14ac:dyDescent="0.25">
      <c r="A646" s="166" t="s">
        <v>1436</v>
      </c>
      <c r="B646" s="167" t="s">
        <v>1437</v>
      </c>
      <c r="C646" s="168"/>
      <c r="D646" s="169"/>
      <c r="E646" s="169"/>
      <c r="F646" s="169"/>
      <c r="G646" s="147">
        <v>5</v>
      </c>
    </row>
    <row r="647" spans="1:7" ht="30" x14ac:dyDescent="0.25">
      <c r="A647" s="166" t="s">
        <v>1438</v>
      </c>
      <c r="B647" s="167" t="s">
        <v>1439</v>
      </c>
      <c r="C647" s="168" t="s">
        <v>293</v>
      </c>
      <c r="D647" s="169">
        <v>507.55</v>
      </c>
      <c r="E647" s="169">
        <v>46.43</v>
      </c>
      <c r="F647" s="169">
        <v>553.98</v>
      </c>
      <c r="G647" s="147">
        <v>9</v>
      </c>
    </row>
    <row r="648" spans="1:7" x14ac:dyDescent="0.25">
      <c r="A648" s="166" t="s">
        <v>1440</v>
      </c>
      <c r="B648" s="167" t="s">
        <v>1441</v>
      </c>
      <c r="C648" s="168"/>
      <c r="D648" s="169"/>
      <c r="E648" s="169"/>
      <c r="F648" s="169"/>
      <c r="G648" s="147">
        <v>5</v>
      </c>
    </row>
    <row r="649" spans="1:7" ht="30" x14ac:dyDescent="0.25">
      <c r="A649" s="166" t="s">
        <v>1442</v>
      </c>
      <c r="B649" s="167" t="s">
        <v>1443</v>
      </c>
      <c r="C649" s="168" t="s">
        <v>293</v>
      </c>
      <c r="D649" s="169"/>
      <c r="E649" s="169">
        <v>78.319999999999993</v>
      </c>
      <c r="F649" s="169">
        <v>78.319999999999993</v>
      </c>
      <c r="G649" s="147">
        <v>9</v>
      </c>
    </row>
    <row r="650" spans="1:7" x14ac:dyDescent="0.25">
      <c r="A650" s="166" t="s">
        <v>1444</v>
      </c>
      <c r="B650" s="167" t="s">
        <v>1445</v>
      </c>
      <c r="C650" s="168" t="s">
        <v>293</v>
      </c>
      <c r="D650" s="169"/>
      <c r="E650" s="169">
        <v>156.63999999999999</v>
      </c>
      <c r="F650" s="169">
        <v>156.63999999999999</v>
      </c>
      <c r="G650" s="147">
        <v>9</v>
      </c>
    </row>
    <row r="651" spans="1:7" x14ac:dyDescent="0.25">
      <c r="A651" s="166" t="s">
        <v>1446</v>
      </c>
      <c r="B651" s="167" t="s">
        <v>1447</v>
      </c>
      <c r="C651" s="168" t="s">
        <v>293</v>
      </c>
      <c r="D651" s="169"/>
      <c r="E651" s="169">
        <v>108.2</v>
      </c>
      <c r="F651" s="169">
        <v>108.2</v>
      </c>
      <c r="G651" s="147">
        <v>9</v>
      </c>
    </row>
    <row r="652" spans="1:7" x14ac:dyDescent="0.25">
      <c r="A652" s="166" t="s">
        <v>1448</v>
      </c>
      <c r="B652" s="167" t="s">
        <v>1449</v>
      </c>
      <c r="C652" s="168" t="s">
        <v>293</v>
      </c>
      <c r="D652" s="169">
        <v>60.61</v>
      </c>
      <c r="E652" s="169">
        <v>59.75</v>
      </c>
      <c r="F652" s="169">
        <v>120.36</v>
      </c>
      <c r="G652" s="147">
        <v>9</v>
      </c>
    </row>
    <row r="653" spans="1:7" x14ac:dyDescent="0.25">
      <c r="A653" s="166" t="s">
        <v>1450</v>
      </c>
      <c r="B653" s="167" t="s">
        <v>1451</v>
      </c>
      <c r="C653" s="168" t="s">
        <v>210</v>
      </c>
      <c r="D653" s="169">
        <v>15.86</v>
      </c>
      <c r="E653" s="169"/>
      <c r="F653" s="169">
        <v>15.86</v>
      </c>
      <c r="G653" s="147">
        <v>9</v>
      </c>
    </row>
    <row r="654" spans="1:7" x14ac:dyDescent="0.25">
      <c r="A654" s="166" t="s">
        <v>1452</v>
      </c>
      <c r="B654" s="167" t="s">
        <v>1453</v>
      </c>
      <c r="C654" s="168"/>
      <c r="D654" s="169"/>
      <c r="E654" s="169"/>
      <c r="F654" s="169"/>
      <c r="G654" s="147">
        <v>5</v>
      </c>
    </row>
    <row r="655" spans="1:7" x14ac:dyDescent="0.25">
      <c r="A655" s="166" t="s">
        <v>1454</v>
      </c>
      <c r="B655" s="167" t="s">
        <v>1455</v>
      </c>
      <c r="C655" s="168" t="s">
        <v>293</v>
      </c>
      <c r="D655" s="169">
        <v>192.86</v>
      </c>
      <c r="E655" s="169">
        <v>65</v>
      </c>
      <c r="F655" s="169">
        <v>257.86</v>
      </c>
      <c r="G655" s="147">
        <v>9</v>
      </c>
    </row>
    <row r="656" spans="1:7" x14ac:dyDescent="0.25">
      <c r="A656" s="166" t="s">
        <v>1456</v>
      </c>
      <c r="B656" s="167" t="s">
        <v>1457</v>
      </c>
      <c r="C656" s="168" t="s">
        <v>293</v>
      </c>
      <c r="D656" s="169">
        <v>176.68</v>
      </c>
      <c r="E656" s="169">
        <v>27.86</v>
      </c>
      <c r="F656" s="169">
        <v>204.54</v>
      </c>
      <c r="G656" s="147">
        <v>9</v>
      </c>
    </row>
    <row r="657" spans="1:7" x14ac:dyDescent="0.25">
      <c r="A657" s="166" t="s">
        <v>33</v>
      </c>
      <c r="B657" s="167" t="s">
        <v>1458</v>
      </c>
      <c r="C657" s="168" t="s">
        <v>210</v>
      </c>
      <c r="D657" s="169">
        <v>0.88</v>
      </c>
      <c r="E657" s="169">
        <v>0.56000000000000005</v>
      </c>
      <c r="F657" s="169">
        <v>1.44</v>
      </c>
      <c r="G657" s="147">
        <v>9</v>
      </c>
    </row>
    <row r="658" spans="1:7" x14ac:dyDescent="0.25">
      <c r="A658" s="166" t="s">
        <v>1459</v>
      </c>
      <c r="B658" s="167" t="s">
        <v>1460</v>
      </c>
      <c r="C658" s="168" t="s">
        <v>293</v>
      </c>
      <c r="D658" s="169">
        <v>1075.46</v>
      </c>
      <c r="E658" s="169">
        <v>85.59</v>
      </c>
      <c r="F658" s="169">
        <v>1161.05</v>
      </c>
      <c r="G658" s="147">
        <v>9</v>
      </c>
    </row>
    <row r="659" spans="1:7" x14ac:dyDescent="0.25">
      <c r="A659" s="166" t="s">
        <v>1461</v>
      </c>
      <c r="B659" s="167" t="s">
        <v>1462</v>
      </c>
      <c r="C659" s="168" t="s">
        <v>293</v>
      </c>
      <c r="D659" s="169">
        <v>333.38</v>
      </c>
      <c r="E659" s="169">
        <v>37.14</v>
      </c>
      <c r="F659" s="169">
        <v>370.52</v>
      </c>
      <c r="G659" s="147">
        <v>9</v>
      </c>
    </row>
    <row r="660" spans="1:7" x14ac:dyDescent="0.25">
      <c r="A660" s="166" t="s">
        <v>1463</v>
      </c>
      <c r="B660" s="167" t="s">
        <v>1464</v>
      </c>
      <c r="C660" s="168" t="s">
        <v>293</v>
      </c>
      <c r="D660" s="169"/>
      <c r="E660" s="169">
        <v>37.14</v>
      </c>
      <c r="F660" s="169">
        <v>37.14</v>
      </c>
      <c r="G660" s="147">
        <v>9</v>
      </c>
    </row>
    <row r="661" spans="1:7" x14ac:dyDescent="0.25">
      <c r="A661" s="166" t="s">
        <v>1465</v>
      </c>
      <c r="B661" s="167" t="s">
        <v>1466</v>
      </c>
      <c r="C661" s="168" t="s">
        <v>293</v>
      </c>
      <c r="D661" s="169">
        <v>232.05</v>
      </c>
      <c r="E661" s="169">
        <v>18.57</v>
      </c>
      <c r="F661" s="169">
        <v>250.62</v>
      </c>
      <c r="G661" s="147">
        <v>9</v>
      </c>
    </row>
    <row r="662" spans="1:7" x14ac:dyDescent="0.25">
      <c r="A662" s="166" t="s">
        <v>1467</v>
      </c>
      <c r="B662" s="167" t="s">
        <v>1468</v>
      </c>
      <c r="C662" s="168" t="s">
        <v>293</v>
      </c>
      <c r="D662" s="169">
        <v>198.82</v>
      </c>
      <c r="E662" s="169">
        <v>55.71</v>
      </c>
      <c r="F662" s="169">
        <v>254.53</v>
      </c>
      <c r="G662" s="147">
        <v>9</v>
      </c>
    </row>
    <row r="663" spans="1:7" x14ac:dyDescent="0.25">
      <c r="A663" s="166" t="s">
        <v>1469</v>
      </c>
      <c r="B663" s="167" t="s">
        <v>1470</v>
      </c>
      <c r="C663" s="168" t="s">
        <v>293</v>
      </c>
      <c r="D663" s="169">
        <v>192.86</v>
      </c>
      <c r="E663" s="169">
        <v>87.61</v>
      </c>
      <c r="F663" s="169">
        <v>280.47000000000003</v>
      </c>
      <c r="G663" s="147">
        <v>9</v>
      </c>
    </row>
    <row r="664" spans="1:7" x14ac:dyDescent="0.25">
      <c r="A664" s="166" t="s">
        <v>1471</v>
      </c>
      <c r="B664" s="167" t="s">
        <v>1472</v>
      </c>
      <c r="C664" s="168" t="s">
        <v>293</v>
      </c>
      <c r="D664" s="169">
        <v>211.74</v>
      </c>
      <c r="E664" s="169">
        <v>0.19</v>
      </c>
      <c r="F664" s="169">
        <v>211.93</v>
      </c>
      <c r="G664" s="147">
        <v>9</v>
      </c>
    </row>
    <row r="665" spans="1:7" x14ac:dyDescent="0.25">
      <c r="A665" s="166" t="s">
        <v>1473</v>
      </c>
      <c r="B665" s="167" t="s">
        <v>1474</v>
      </c>
      <c r="C665" s="168" t="s">
        <v>293</v>
      </c>
      <c r="D665" s="169">
        <v>357.32</v>
      </c>
      <c r="E665" s="169">
        <v>14.86</v>
      </c>
      <c r="F665" s="169">
        <v>372.18</v>
      </c>
      <c r="G665" s="147">
        <v>9</v>
      </c>
    </row>
    <row r="666" spans="1:7" x14ac:dyDescent="0.25">
      <c r="A666" s="166" t="s">
        <v>1475</v>
      </c>
      <c r="B666" s="167" t="s">
        <v>1476</v>
      </c>
      <c r="C666" s="168" t="s">
        <v>293</v>
      </c>
      <c r="D666" s="169">
        <v>1129.23</v>
      </c>
      <c r="E666" s="169">
        <v>14.86</v>
      </c>
      <c r="F666" s="169">
        <v>1144.0899999999999</v>
      </c>
      <c r="G666" s="147">
        <v>9</v>
      </c>
    </row>
    <row r="667" spans="1:7" x14ac:dyDescent="0.25">
      <c r="A667" s="166" t="s">
        <v>1477</v>
      </c>
      <c r="B667" s="167" t="s">
        <v>1478</v>
      </c>
      <c r="C667" s="168"/>
      <c r="D667" s="169"/>
      <c r="E667" s="169"/>
      <c r="F667" s="169"/>
      <c r="G667" s="147">
        <v>5</v>
      </c>
    </row>
    <row r="668" spans="1:7" x14ac:dyDescent="0.25">
      <c r="A668" s="166" t="s">
        <v>1479</v>
      </c>
      <c r="B668" s="167" t="s">
        <v>1480</v>
      </c>
      <c r="C668" s="168" t="s">
        <v>210</v>
      </c>
      <c r="D668" s="169">
        <v>2.7</v>
      </c>
      <c r="E668" s="169">
        <v>4.6399999999999997</v>
      </c>
      <c r="F668" s="169">
        <v>7.34</v>
      </c>
      <c r="G668" s="147">
        <v>9</v>
      </c>
    </row>
    <row r="669" spans="1:7" x14ac:dyDescent="0.25">
      <c r="A669" s="166" t="s">
        <v>30</v>
      </c>
      <c r="B669" s="167" t="s">
        <v>1481</v>
      </c>
      <c r="C669" s="168" t="s">
        <v>268</v>
      </c>
      <c r="D669" s="169">
        <v>11.42</v>
      </c>
      <c r="E669" s="169"/>
      <c r="F669" s="169">
        <v>11.42</v>
      </c>
      <c r="G669" s="147">
        <v>9</v>
      </c>
    </row>
    <row r="670" spans="1:7" x14ac:dyDescent="0.25">
      <c r="A670" s="166" t="s">
        <v>1482</v>
      </c>
      <c r="B670" s="167" t="s">
        <v>1483</v>
      </c>
      <c r="C670" s="168" t="s">
        <v>210</v>
      </c>
      <c r="D670" s="169">
        <v>3.72</v>
      </c>
      <c r="E670" s="169">
        <v>4.6399999999999997</v>
      </c>
      <c r="F670" s="169">
        <v>8.36</v>
      </c>
      <c r="G670" s="147">
        <v>9</v>
      </c>
    </row>
    <row r="671" spans="1:7" x14ac:dyDescent="0.25">
      <c r="A671" s="166" t="s">
        <v>1484</v>
      </c>
      <c r="B671" s="167" t="s">
        <v>1485</v>
      </c>
      <c r="C671" s="168" t="s">
        <v>293</v>
      </c>
      <c r="D671" s="169">
        <v>9788.02</v>
      </c>
      <c r="E671" s="169">
        <v>1613.32</v>
      </c>
      <c r="F671" s="169">
        <v>11401.34</v>
      </c>
      <c r="G671" s="147">
        <v>9</v>
      </c>
    </row>
    <row r="672" spans="1:7" x14ac:dyDescent="0.25">
      <c r="A672" s="166" t="s">
        <v>1486</v>
      </c>
      <c r="B672" s="167" t="s">
        <v>1487</v>
      </c>
      <c r="C672" s="168" t="s">
        <v>268</v>
      </c>
      <c r="D672" s="169">
        <v>188.44</v>
      </c>
      <c r="E672" s="169">
        <v>123.54</v>
      </c>
      <c r="F672" s="169">
        <v>311.98</v>
      </c>
      <c r="G672" s="147">
        <v>9</v>
      </c>
    </row>
    <row r="673" spans="1:7" x14ac:dyDescent="0.25">
      <c r="A673" s="166" t="s">
        <v>1488</v>
      </c>
      <c r="B673" s="167" t="s">
        <v>1489</v>
      </c>
      <c r="C673" s="168" t="s">
        <v>726</v>
      </c>
      <c r="D673" s="169">
        <v>5.53</v>
      </c>
      <c r="E673" s="169">
        <v>0.31</v>
      </c>
      <c r="F673" s="169">
        <v>5.84</v>
      </c>
      <c r="G673" s="147">
        <v>2</v>
      </c>
    </row>
    <row r="674" spans="1:7" x14ac:dyDescent="0.25">
      <c r="A674" s="166" t="s">
        <v>1490</v>
      </c>
      <c r="B674" s="167" t="s">
        <v>1491</v>
      </c>
      <c r="C674" s="168"/>
      <c r="D674" s="169"/>
      <c r="E674" s="169"/>
      <c r="F674" s="169"/>
      <c r="G674" s="147">
        <v>5</v>
      </c>
    </row>
    <row r="675" spans="1:7" x14ac:dyDescent="0.25">
      <c r="A675" s="166" t="s">
        <v>1492</v>
      </c>
      <c r="B675" s="167" t="s">
        <v>1493</v>
      </c>
      <c r="C675" s="168"/>
      <c r="D675" s="169"/>
      <c r="E675" s="169"/>
      <c r="F675" s="169"/>
      <c r="G675" s="147">
        <v>9</v>
      </c>
    </row>
    <row r="676" spans="1:7" x14ac:dyDescent="0.25">
      <c r="A676" s="166" t="s">
        <v>1494</v>
      </c>
      <c r="B676" s="167" t="s">
        <v>1495</v>
      </c>
      <c r="C676" s="168" t="s">
        <v>268</v>
      </c>
      <c r="D676" s="169">
        <v>19.03</v>
      </c>
      <c r="E676" s="169">
        <v>43.35</v>
      </c>
      <c r="F676" s="169">
        <v>62.38</v>
      </c>
      <c r="G676" s="147">
        <v>9</v>
      </c>
    </row>
    <row r="677" spans="1:7" x14ac:dyDescent="0.25">
      <c r="A677" s="166" t="s">
        <v>1496</v>
      </c>
      <c r="B677" s="167" t="s">
        <v>1497</v>
      </c>
      <c r="C677" s="168" t="s">
        <v>268</v>
      </c>
      <c r="D677" s="169">
        <v>30.77</v>
      </c>
      <c r="E677" s="169">
        <v>45.08</v>
      </c>
      <c r="F677" s="169">
        <v>75.849999999999994</v>
      </c>
      <c r="G677" s="147">
        <v>9</v>
      </c>
    </row>
    <row r="678" spans="1:7" x14ac:dyDescent="0.25">
      <c r="A678" s="166" t="s">
        <v>1498</v>
      </c>
      <c r="B678" s="167" t="s">
        <v>1499</v>
      </c>
      <c r="C678" s="168" t="s">
        <v>268</v>
      </c>
      <c r="D678" s="169">
        <v>46.09</v>
      </c>
      <c r="E678" s="169">
        <v>71.75</v>
      </c>
      <c r="F678" s="169">
        <v>117.84</v>
      </c>
      <c r="G678" s="147">
        <v>5</v>
      </c>
    </row>
    <row r="679" spans="1:7" x14ac:dyDescent="0.25">
      <c r="A679" s="166" t="s">
        <v>1500</v>
      </c>
      <c r="B679" s="167" t="s">
        <v>1501</v>
      </c>
      <c r="C679" s="168"/>
      <c r="D679" s="169"/>
      <c r="E679" s="169"/>
      <c r="F679" s="169"/>
      <c r="G679" s="147">
        <v>9</v>
      </c>
    </row>
    <row r="680" spans="1:7" ht="30" x14ac:dyDescent="0.25">
      <c r="A680" s="166" t="s">
        <v>1502</v>
      </c>
      <c r="B680" s="167" t="s">
        <v>1503</v>
      </c>
      <c r="C680" s="168" t="s">
        <v>207</v>
      </c>
      <c r="D680" s="169">
        <v>31018.51</v>
      </c>
      <c r="E680" s="169"/>
      <c r="F680" s="169">
        <v>31018.51</v>
      </c>
      <c r="G680" s="147">
        <v>9</v>
      </c>
    </row>
    <row r="681" spans="1:7" x14ac:dyDescent="0.25">
      <c r="A681" s="166" t="s">
        <v>1504</v>
      </c>
      <c r="B681" s="167" t="s">
        <v>1505</v>
      </c>
      <c r="C681" s="168" t="s">
        <v>268</v>
      </c>
      <c r="D681" s="169">
        <v>190.51</v>
      </c>
      <c r="E681" s="169">
        <v>1.86</v>
      </c>
      <c r="F681" s="169">
        <v>192.37</v>
      </c>
      <c r="G681" s="147">
        <v>9</v>
      </c>
    </row>
    <row r="682" spans="1:7" x14ac:dyDescent="0.25">
      <c r="A682" s="166" t="s">
        <v>1506</v>
      </c>
      <c r="B682" s="167" t="s">
        <v>1507</v>
      </c>
      <c r="C682" s="168" t="s">
        <v>268</v>
      </c>
      <c r="D682" s="169">
        <v>206.61</v>
      </c>
      <c r="E682" s="169">
        <v>1.86</v>
      </c>
      <c r="F682" s="169">
        <v>208.47</v>
      </c>
      <c r="G682" s="147">
        <v>9</v>
      </c>
    </row>
    <row r="683" spans="1:7" x14ac:dyDescent="0.25">
      <c r="A683" s="166" t="s">
        <v>1508</v>
      </c>
      <c r="B683" s="167" t="s">
        <v>1509</v>
      </c>
      <c r="C683" s="168" t="s">
        <v>268</v>
      </c>
      <c r="D683" s="169">
        <v>213.73</v>
      </c>
      <c r="E683" s="169">
        <v>1.86</v>
      </c>
      <c r="F683" s="169">
        <v>215.59</v>
      </c>
      <c r="G683" s="147">
        <v>9</v>
      </c>
    </row>
    <row r="684" spans="1:7" x14ac:dyDescent="0.25">
      <c r="A684" s="166" t="s">
        <v>1510</v>
      </c>
      <c r="B684" s="167" t="s">
        <v>1511</v>
      </c>
      <c r="C684" s="168" t="s">
        <v>268</v>
      </c>
      <c r="D684" s="169">
        <v>226.21</v>
      </c>
      <c r="E684" s="169">
        <v>1.86</v>
      </c>
      <c r="F684" s="169">
        <v>228.07</v>
      </c>
      <c r="G684" s="147">
        <v>9</v>
      </c>
    </row>
    <row r="685" spans="1:7" x14ac:dyDescent="0.25">
      <c r="A685" s="166" t="s">
        <v>1512</v>
      </c>
      <c r="B685" s="167" t="s">
        <v>1513</v>
      </c>
      <c r="C685" s="168" t="s">
        <v>268</v>
      </c>
      <c r="D685" s="169">
        <v>258.44</v>
      </c>
      <c r="E685" s="169">
        <v>1.86</v>
      </c>
      <c r="F685" s="169">
        <v>260.3</v>
      </c>
      <c r="G685" s="147">
        <v>5</v>
      </c>
    </row>
    <row r="686" spans="1:7" x14ac:dyDescent="0.25">
      <c r="A686" s="166" t="s">
        <v>1514</v>
      </c>
      <c r="B686" s="167" t="s">
        <v>1515</v>
      </c>
      <c r="C686" s="168"/>
      <c r="D686" s="169"/>
      <c r="E686" s="169"/>
      <c r="F686" s="169"/>
      <c r="G686" s="147">
        <v>9</v>
      </c>
    </row>
    <row r="687" spans="1:7" ht="30" x14ac:dyDescent="0.25">
      <c r="A687" s="166" t="s">
        <v>1516</v>
      </c>
      <c r="B687" s="167" t="s">
        <v>1517</v>
      </c>
      <c r="C687" s="168" t="s">
        <v>207</v>
      </c>
      <c r="D687" s="169">
        <v>2387.6799999999998</v>
      </c>
      <c r="E687" s="169"/>
      <c r="F687" s="169">
        <v>2387.6799999999998</v>
      </c>
      <c r="G687" s="147">
        <v>9</v>
      </c>
    </row>
    <row r="688" spans="1:7" x14ac:dyDescent="0.25">
      <c r="A688" s="166" t="s">
        <v>1518</v>
      </c>
      <c r="B688" s="167" t="s">
        <v>1519</v>
      </c>
      <c r="C688" s="168" t="s">
        <v>268</v>
      </c>
      <c r="D688" s="169">
        <v>42.44</v>
      </c>
      <c r="E688" s="169">
        <v>13.73</v>
      </c>
      <c r="F688" s="169">
        <v>56.17</v>
      </c>
      <c r="G688" s="147">
        <v>9</v>
      </c>
    </row>
    <row r="689" spans="1:7" x14ac:dyDescent="0.25">
      <c r="A689" s="166" t="s">
        <v>1520</v>
      </c>
      <c r="B689" s="167" t="s">
        <v>1521</v>
      </c>
      <c r="C689" s="168" t="s">
        <v>268</v>
      </c>
      <c r="D689" s="169">
        <v>57.78</v>
      </c>
      <c r="E689" s="169">
        <v>19.829999999999998</v>
      </c>
      <c r="F689" s="169">
        <v>77.61</v>
      </c>
      <c r="G689" s="147">
        <v>9</v>
      </c>
    </row>
    <row r="690" spans="1:7" x14ac:dyDescent="0.25">
      <c r="A690" s="166" t="s">
        <v>1522</v>
      </c>
      <c r="B690" s="167" t="s">
        <v>1523</v>
      </c>
      <c r="C690" s="168" t="s">
        <v>268</v>
      </c>
      <c r="D690" s="169">
        <v>75.989999999999995</v>
      </c>
      <c r="E690" s="169">
        <v>27.16</v>
      </c>
      <c r="F690" s="169">
        <v>103.15</v>
      </c>
      <c r="G690" s="147">
        <v>9</v>
      </c>
    </row>
    <row r="691" spans="1:7" x14ac:dyDescent="0.25">
      <c r="A691" s="166" t="s">
        <v>1524</v>
      </c>
      <c r="B691" s="167" t="s">
        <v>1525</v>
      </c>
      <c r="C691" s="168" t="s">
        <v>268</v>
      </c>
      <c r="D691" s="169">
        <v>99.26</v>
      </c>
      <c r="E691" s="169">
        <v>35.950000000000003</v>
      </c>
      <c r="F691" s="169">
        <v>135.21</v>
      </c>
      <c r="G691" s="147">
        <v>5</v>
      </c>
    </row>
    <row r="692" spans="1:7" x14ac:dyDescent="0.25">
      <c r="A692" s="166" t="s">
        <v>1526</v>
      </c>
      <c r="B692" s="167" t="s">
        <v>1527</v>
      </c>
      <c r="C692" s="168"/>
      <c r="D692" s="169"/>
      <c r="E692" s="169"/>
      <c r="F692" s="169"/>
      <c r="G692" s="147">
        <v>9</v>
      </c>
    </row>
    <row r="693" spans="1:7" ht="30" x14ac:dyDescent="0.25">
      <c r="A693" s="166" t="s">
        <v>1528</v>
      </c>
      <c r="B693" s="167" t="s">
        <v>1529</v>
      </c>
      <c r="C693" s="168" t="s">
        <v>207</v>
      </c>
      <c r="D693" s="169">
        <v>3004.83</v>
      </c>
      <c r="E693" s="169"/>
      <c r="F693" s="169">
        <v>3004.83</v>
      </c>
      <c r="G693" s="147">
        <v>9</v>
      </c>
    </row>
    <row r="694" spans="1:7" x14ac:dyDescent="0.25">
      <c r="A694" s="166" t="s">
        <v>1530</v>
      </c>
      <c r="B694" s="167" t="s">
        <v>1531</v>
      </c>
      <c r="C694" s="168" t="s">
        <v>268</v>
      </c>
      <c r="D694" s="169">
        <v>66.13</v>
      </c>
      <c r="E694" s="169">
        <v>11.56</v>
      </c>
      <c r="F694" s="169">
        <v>77.69</v>
      </c>
      <c r="G694" s="147">
        <v>9</v>
      </c>
    </row>
    <row r="695" spans="1:7" x14ac:dyDescent="0.25">
      <c r="A695" s="166" t="s">
        <v>1532</v>
      </c>
      <c r="B695" s="167" t="s">
        <v>1533</v>
      </c>
      <c r="C695" s="168" t="s">
        <v>268</v>
      </c>
      <c r="D695" s="169">
        <v>84.77</v>
      </c>
      <c r="E695" s="169">
        <v>16.68</v>
      </c>
      <c r="F695" s="169">
        <v>101.45</v>
      </c>
      <c r="G695" s="147">
        <v>9</v>
      </c>
    </row>
    <row r="696" spans="1:7" x14ac:dyDescent="0.25">
      <c r="A696" s="166" t="s">
        <v>1534</v>
      </c>
      <c r="B696" s="167" t="s">
        <v>1535</v>
      </c>
      <c r="C696" s="168" t="s">
        <v>268</v>
      </c>
      <c r="D696" s="169">
        <v>106.78</v>
      </c>
      <c r="E696" s="169">
        <v>22.74</v>
      </c>
      <c r="F696" s="169">
        <v>129.52000000000001</v>
      </c>
      <c r="G696" s="147">
        <v>9</v>
      </c>
    </row>
    <row r="697" spans="1:7" x14ac:dyDescent="0.25">
      <c r="A697" s="166" t="s">
        <v>1536</v>
      </c>
      <c r="B697" s="167" t="s">
        <v>1537</v>
      </c>
      <c r="C697" s="168" t="s">
        <v>268</v>
      </c>
      <c r="D697" s="169">
        <v>162.54</v>
      </c>
      <c r="E697" s="169">
        <v>29.65</v>
      </c>
      <c r="F697" s="169">
        <v>192.19</v>
      </c>
      <c r="G697" s="147">
        <v>5</v>
      </c>
    </row>
    <row r="698" spans="1:7" x14ac:dyDescent="0.25">
      <c r="A698" s="166" t="s">
        <v>1538</v>
      </c>
      <c r="B698" s="167" t="s">
        <v>1539</v>
      </c>
      <c r="C698" s="168"/>
      <c r="D698" s="169"/>
      <c r="E698" s="169"/>
      <c r="F698" s="169"/>
      <c r="G698" s="147">
        <v>9</v>
      </c>
    </row>
    <row r="699" spans="1:7" ht="30" x14ac:dyDescent="0.25">
      <c r="A699" s="166" t="s">
        <v>1540</v>
      </c>
      <c r="B699" s="167" t="s">
        <v>1541</v>
      </c>
      <c r="C699" s="168" t="s">
        <v>207</v>
      </c>
      <c r="D699" s="169">
        <v>27949.01</v>
      </c>
      <c r="E699" s="169"/>
      <c r="F699" s="169">
        <v>27949.01</v>
      </c>
      <c r="G699" s="147">
        <v>9</v>
      </c>
    </row>
    <row r="700" spans="1:7" x14ac:dyDescent="0.25">
      <c r="A700" s="166" t="s">
        <v>1542</v>
      </c>
      <c r="B700" s="167" t="s">
        <v>1543</v>
      </c>
      <c r="C700" s="168" t="s">
        <v>268</v>
      </c>
      <c r="D700" s="169">
        <v>209.55</v>
      </c>
      <c r="E700" s="169">
        <v>8.4</v>
      </c>
      <c r="F700" s="169">
        <v>217.95</v>
      </c>
      <c r="G700" s="147">
        <v>9</v>
      </c>
    </row>
    <row r="701" spans="1:7" x14ac:dyDescent="0.25">
      <c r="A701" s="166" t="s">
        <v>1544</v>
      </c>
      <c r="B701" s="167" t="s">
        <v>1545</v>
      </c>
      <c r="C701" s="168" t="s">
        <v>268</v>
      </c>
      <c r="D701" s="169">
        <v>229.88</v>
      </c>
      <c r="E701" s="169">
        <v>10.53</v>
      </c>
      <c r="F701" s="169">
        <v>240.41</v>
      </c>
      <c r="G701" s="147">
        <v>9</v>
      </c>
    </row>
    <row r="702" spans="1:7" x14ac:dyDescent="0.25">
      <c r="A702" s="166" t="s">
        <v>1546</v>
      </c>
      <c r="B702" s="167" t="s">
        <v>1547</v>
      </c>
      <c r="C702" s="168" t="s">
        <v>268</v>
      </c>
      <c r="D702" s="169">
        <v>297.35000000000002</v>
      </c>
      <c r="E702" s="169">
        <v>15.95</v>
      </c>
      <c r="F702" s="169">
        <v>313.3</v>
      </c>
      <c r="G702" s="147">
        <v>9</v>
      </c>
    </row>
    <row r="703" spans="1:7" x14ac:dyDescent="0.25">
      <c r="A703" s="166" t="s">
        <v>1548</v>
      </c>
      <c r="B703" s="167" t="s">
        <v>1549</v>
      </c>
      <c r="C703" s="168" t="s">
        <v>268</v>
      </c>
      <c r="D703" s="169">
        <v>328.73</v>
      </c>
      <c r="E703" s="169">
        <v>22.32</v>
      </c>
      <c r="F703" s="169">
        <v>351.05</v>
      </c>
      <c r="G703" s="147">
        <v>9</v>
      </c>
    </row>
    <row r="704" spans="1:7" x14ac:dyDescent="0.25">
      <c r="A704" s="166" t="s">
        <v>1550</v>
      </c>
      <c r="B704" s="167" t="s">
        <v>1551</v>
      </c>
      <c r="C704" s="168" t="s">
        <v>268</v>
      </c>
      <c r="D704" s="169">
        <v>404.37</v>
      </c>
      <c r="E704" s="169">
        <v>34.1</v>
      </c>
      <c r="F704" s="169">
        <v>438.47</v>
      </c>
      <c r="G704" s="147">
        <v>9</v>
      </c>
    </row>
    <row r="705" spans="1:7" x14ac:dyDescent="0.25">
      <c r="A705" s="166" t="s">
        <v>1552</v>
      </c>
      <c r="B705" s="167" t="s">
        <v>1553</v>
      </c>
      <c r="C705" s="168" t="s">
        <v>268</v>
      </c>
      <c r="D705" s="169">
        <v>463.6</v>
      </c>
      <c r="E705" s="169">
        <v>40</v>
      </c>
      <c r="F705" s="169">
        <v>503.6</v>
      </c>
      <c r="G705" s="147">
        <v>9</v>
      </c>
    </row>
    <row r="706" spans="1:7" x14ac:dyDescent="0.25">
      <c r="A706" s="166" t="s">
        <v>1554</v>
      </c>
      <c r="B706" s="167" t="s">
        <v>1555</v>
      </c>
      <c r="C706" s="168" t="s">
        <v>268</v>
      </c>
      <c r="D706" s="169">
        <v>565.33000000000004</v>
      </c>
      <c r="E706" s="169">
        <v>47.29</v>
      </c>
      <c r="F706" s="169">
        <v>612.62</v>
      </c>
      <c r="G706" s="147">
        <v>9</v>
      </c>
    </row>
    <row r="707" spans="1:7" x14ac:dyDescent="0.25">
      <c r="A707" s="166" t="s">
        <v>1556</v>
      </c>
      <c r="B707" s="167" t="s">
        <v>1557</v>
      </c>
      <c r="C707" s="168" t="s">
        <v>268</v>
      </c>
      <c r="D707" s="169">
        <v>663.98</v>
      </c>
      <c r="E707" s="169">
        <v>40</v>
      </c>
      <c r="F707" s="169">
        <v>703.98</v>
      </c>
      <c r="G707" s="147">
        <v>9</v>
      </c>
    </row>
    <row r="708" spans="1:7" x14ac:dyDescent="0.25">
      <c r="A708" s="166" t="s">
        <v>1558</v>
      </c>
      <c r="B708" s="167" t="s">
        <v>1559</v>
      </c>
      <c r="C708" s="168" t="s">
        <v>268</v>
      </c>
      <c r="D708" s="169">
        <v>360.77</v>
      </c>
      <c r="E708" s="169"/>
      <c r="F708" s="169">
        <v>360.77</v>
      </c>
      <c r="G708" s="147">
        <v>9</v>
      </c>
    </row>
    <row r="709" spans="1:7" x14ac:dyDescent="0.25">
      <c r="A709" s="166" t="s">
        <v>1560</v>
      </c>
      <c r="B709" s="167" t="s">
        <v>1561</v>
      </c>
      <c r="C709" s="168" t="s">
        <v>268</v>
      </c>
      <c r="D709" s="169">
        <v>498.93</v>
      </c>
      <c r="E709" s="169"/>
      <c r="F709" s="169">
        <v>498.93</v>
      </c>
      <c r="G709" s="147">
        <v>9</v>
      </c>
    </row>
    <row r="710" spans="1:7" ht="30" x14ac:dyDescent="0.25">
      <c r="A710" s="166" t="s">
        <v>1562</v>
      </c>
      <c r="B710" s="167" t="s">
        <v>1563</v>
      </c>
      <c r="C710" s="168" t="s">
        <v>207</v>
      </c>
      <c r="D710" s="169">
        <v>27949.01</v>
      </c>
      <c r="E710" s="169"/>
      <c r="F710" s="169">
        <v>27949.01</v>
      </c>
      <c r="G710" s="147">
        <v>9</v>
      </c>
    </row>
    <row r="711" spans="1:7" x14ac:dyDescent="0.25">
      <c r="A711" s="166" t="s">
        <v>1564</v>
      </c>
      <c r="B711" s="167" t="s">
        <v>1565</v>
      </c>
      <c r="C711" s="168" t="s">
        <v>268</v>
      </c>
      <c r="D711" s="169">
        <v>1102.07</v>
      </c>
      <c r="E711" s="169"/>
      <c r="F711" s="169">
        <v>1102.07</v>
      </c>
      <c r="G711" s="147">
        <v>9</v>
      </c>
    </row>
    <row r="712" spans="1:7" x14ac:dyDescent="0.25">
      <c r="A712" s="166" t="s">
        <v>1566</v>
      </c>
      <c r="B712" s="167" t="s">
        <v>1567</v>
      </c>
      <c r="C712" s="168" t="s">
        <v>268</v>
      </c>
      <c r="D712" s="169">
        <v>1288.9000000000001</v>
      </c>
      <c r="E712" s="169"/>
      <c r="F712" s="169">
        <v>1288.9000000000001</v>
      </c>
      <c r="G712" s="147">
        <v>9</v>
      </c>
    </row>
    <row r="713" spans="1:7" x14ac:dyDescent="0.25">
      <c r="A713" s="166" t="s">
        <v>1568</v>
      </c>
      <c r="B713" s="167" t="s">
        <v>1569</v>
      </c>
      <c r="C713" s="168" t="s">
        <v>268</v>
      </c>
      <c r="D713" s="169">
        <v>1530.35</v>
      </c>
      <c r="E713" s="169"/>
      <c r="F713" s="169">
        <v>1530.35</v>
      </c>
      <c r="G713" s="147">
        <v>9</v>
      </c>
    </row>
    <row r="714" spans="1:7" ht="30" x14ac:dyDescent="0.25">
      <c r="A714" s="166" t="s">
        <v>1570</v>
      </c>
      <c r="B714" s="167" t="s">
        <v>1571</v>
      </c>
      <c r="C714" s="168" t="s">
        <v>268</v>
      </c>
      <c r="D714" s="169">
        <v>693.03</v>
      </c>
      <c r="E714" s="169"/>
      <c r="F714" s="169">
        <v>693.03</v>
      </c>
      <c r="G714" s="147">
        <v>9</v>
      </c>
    </row>
    <row r="715" spans="1:7" ht="30" x14ac:dyDescent="0.25">
      <c r="A715" s="166" t="s">
        <v>1572</v>
      </c>
      <c r="B715" s="167" t="s">
        <v>1573</v>
      </c>
      <c r="C715" s="168" t="s">
        <v>268</v>
      </c>
      <c r="D715" s="169">
        <v>811.71</v>
      </c>
      <c r="E715" s="169"/>
      <c r="F715" s="169">
        <v>811.71</v>
      </c>
      <c r="G715" s="147">
        <v>9</v>
      </c>
    </row>
    <row r="716" spans="1:7" x14ac:dyDescent="0.25">
      <c r="A716" s="166" t="s">
        <v>1574</v>
      </c>
      <c r="B716" s="167" t="s">
        <v>1575</v>
      </c>
      <c r="C716" s="168" t="s">
        <v>293</v>
      </c>
      <c r="D716" s="169">
        <v>678.2</v>
      </c>
      <c r="E716" s="169"/>
      <c r="F716" s="169">
        <v>678.2</v>
      </c>
      <c r="G716" s="147">
        <v>5</v>
      </c>
    </row>
    <row r="717" spans="1:7" x14ac:dyDescent="0.25">
      <c r="A717" s="166" t="s">
        <v>1576</v>
      </c>
      <c r="B717" s="167" t="s">
        <v>1577</v>
      </c>
      <c r="C717" s="168"/>
      <c r="D717" s="169"/>
      <c r="E717" s="169"/>
      <c r="F717" s="169"/>
      <c r="G717" s="147">
        <v>9</v>
      </c>
    </row>
    <row r="718" spans="1:7" ht="30" x14ac:dyDescent="0.25">
      <c r="A718" s="166" t="s">
        <v>1578</v>
      </c>
      <c r="B718" s="167" t="s">
        <v>1579</v>
      </c>
      <c r="C718" s="168" t="s">
        <v>207</v>
      </c>
      <c r="D718" s="169">
        <v>2065.4</v>
      </c>
      <c r="E718" s="169"/>
      <c r="F718" s="169">
        <v>2065.4</v>
      </c>
      <c r="G718" s="147">
        <v>9</v>
      </c>
    </row>
    <row r="719" spans="1:7" x14ac:dyDescent="0.25">
      <c r="A719" s="166" t="s">
        <v>1580</v>
      </c>
      <c r="B719" s="167" t="s">
        <v>1581</v>
      </c>
      <c r="C719" s="168" t="s">
        <v>268</v>
      </c>
      <c r="D719" s="169">
        <v>38.75</v>
      </c>
      <c r="E719" s="169"/>
      <c r="F719" s="169">
        <v>38.75</v>
      </c>
      <c r="G719" s="147">
        <v>9</v>
      </c>
    </row>
    <row r="720" spans="1:7" x14ac:dyDescent="0.25">
      <c r="A720" s="166" t="s">
        <v>1582</v>
      </c>
      <c r="B720" s="167" t="s">
        <v>1583</v>
      </c>
      <c r="C720" s="168" t="s">
        <v>268</v>
      </c>
      <c r="D720" s="169">
        <v>45.93</v>
      </c>
      <c r="E720" s="169"/>
      <c r="F720" s="169">
        <v>45.93</v>
      </c>
      <c r="G720" s="147">
        <v>9</v>
      </c>
    </row>
    <row r="721" spans="1:7" x14ac:dyDescent="0.25">
      <c r="A721" s="166" t="s">
        <v>1584</v>
      </c>
      <c r="B721" s="167" t="s">
        <v>1585</v>
      </c>
      <c r="C721" s="168" t="s">
        <v>268</v>
      </c>
      <c r="D721" s="169">
        <v>68.12</v>
      </c>
      <c r="E721" s="169"/>
      <c r="F721" s="169">
        <v>68.12</v>
      </c>
      <c r="G721" s="147">
        <v>9</v>
      </c>
    </row>
    <row r="722" spans="1:7" x14ac:dyDescent="0.25">
      <c r="A722" s="166" t="s">
        <v>1586</v>
      </c>
      <c r="B722" s="167" t="s">
        <v>1587</v>
      </c>
      <c r="C722" s="168" t="s">
        <v>293</v>
      </c>
      <c r="D722" s="169"/>
      <c r="E722" s="169">
        <v>456.5</v>
      </c>
      <c r="F722" s="169">
        <v>456.5</v>
      </c>
      <c r="G722" s="147">
        <v>5</v>
      </c>
    </row>
    <row r="723" spans="1:7" x14ac:dyDescent="0.25">
      <c r="A723" s="166" t="s">
        <v>1588</v>
      </c>
      <c r="B723" s="167" t="s">
        <v>1589</v>
      </c>
      <c r="C723" s="168"/>
      <c r="D723" s="169"/>
      <c r="E723" s="169"/>
      <c r="F723" s="169"/>
      <c r="G723" s="147">
        <v>9</v>
      </c>
    </row>
    <row r="724" spans="1:7" ht="30" x14ac:dyDescent="0.25">
      <c r="A724" s="166" t="s">
        <v>1590</v>
      </c>
      <c r="B724" s="167" t="s">
        <v>1591</v>
      </c>
      <c r="C724" s="168" t="s">
        <v>207</v>
      </c>
      <c r="D724" s="169">
        <v>39754.76</v>
      </c>
      <c r="E724" s="169"/>
      <c r="F724" s="169">
        <v>39754.76</v>
      </c>
      <c r="G724" s="147">
        <v>9</v>
      </c>
    </row>
    <row r="725" spans="1:7" x14ac:dyDescent="0.25">
      <c r="A725" s="166" t="s">
        <v>1592</v>
      </c>
      <c r="B725" s="167" t="s">
        <v>1593</v>
      </c>
      <c r="C725" s="168" t="s">
        <v>268</v>
      </c>
      <c r="D725" s="169">
        <v>41.86</v>
      </c>
      <c r="E725" s="169">
        <v>4.95</v>
      </c>
      <c r="F725" s="169">
        <v>46.81</v>
      </c>
      <c r="G725" s="147">
        <v>9</v>
      </c>
    </row>
    <row r="726" spans="1:7" x14ac:dyDescent="0.25">
      <c r="A726" s="166" t="s">
        <v>1594</v>
      </c>
      <c r="B726" s="167" t="s">
        <v>1595</v>
      </c>
      <c r="C726" s="168" t="s">
        <v>268</v>
      </c>
      <c r="D726" s="169">
        <v>52.8</v>
      </c>
      <c r="E726" s="169">
        <v>4.95</v>
      </c>
      <c r="F726" s="169">
        <v>57.75</v>
      </c>
      <c r="G726" s="147">
        <v>9</v>
      </c>
    </row>
    <row r="727" spans="1:7" x14ac:dyDescent="0.25">
      <c r="A727" s="166" t="s">
        <v>1596</v>
      </c>
      <c r="B727" s="167" t="s">
        <v>1597</v>
      </c>
      <c r="C727" s="168" t="s">
        <v>268</v>
      </c>
      <c r="D727" s="169">
        <v>63.19</v>
      </c>
      <c r="E727" s="169">
        <v>4.95</v>
      </c>
      <c r="F727" s="169">
        <v>68.14</v>
      </c>
      <c r="G727" s="147">
        <v>9</v>
      </c>
    </row>
    <row r="728" spans="1:7" x14ac:dyDescent="0.25">
      <c r="A728" s="166" t="s">
        <v>1598</v>
      </c>
      <c r="B728" s="167" t="s">
        <v>1599</v>
      </c>
      <c r="C728" s="168" t="s">
        <v>268</v>
      </c>
      <c r="D728" s="169">
        <v>73.63</v>
      </c>
      <c r="E728" s="169">
        <v>4.95</v>
      </c>
      <c r="F728" s="169">
        <v>78.58</v>
      </c>
      <c r="G728" s="147">
        <v>9</v>
      </c>
    </row>
    <row r="729" spans="1:7" x14ac:dyDescent="0.25">
      <c r="A729" s="166" t="s">
        <v>1600</v>
      </c>
      <c r="B729" s="167" t="s">
        <v>1601</v>
      </c>
      <c r="C729" s="168" t="s">
        <v>268</v>
      </c>
      <c r="D729" s="169">
        <v>92.69</v>
      </c>
      <c r="E729" s="169">
        <v>4.95</v>
      </c>
      <c r="F729" s="169">
        <v>97.64</v>
      </c>
      <c r="G729" s="147">
        <v>9</v>
      </c>
    </row>
    <row r="730" spans="1:7" x14ac:dyDescent="0.25">
      <c r="A730" s="166" t="s">
        <v>1602</v>
      </c>
      <c r="B730" s="167" t="s">
        <v>1603</v>
      </c>
      <c r="C730" s="168" t="s">
        <v>268</v>
      </c>
      <c r="D730" s="169">
        <v>115.68</v>
      </c>
      <c r="E730" s="169">
        <v>4.95</v>
      </c>
      <c r="F730" s="169">
        <v>120.63</v>
      </c>
      <c r="G730" s="147">
        <v>9</v>
      </c>
    </row>
    <row r="731" spans="1:7" x14ac:dyDescent="0.25">
      <c r="A731" s="166" t="s">
        <v>1604</v>
      </c>
      <c r="B731" s="167" t="s">
        <v>1605</v>
      </c>
      <c r="C731" s="168" t="s">
        <v>268</v>
      </c>
      <c r="D731" s="169">
        <v>143.78</v>
      </c>
      <c r="E731" s="169">
        <v>4.95</v>
      </c>
      <c r="F731" s="169">
        <v>148.72999999999999</v>
      </c>
      <c r="G731" s="147">
        <v>9</v>
      </c>
    </row>
    <row r="732" spans="1:7" x14ac:dyDescent="0.25">
      <c r="A732" s="166" t="s">
        <v>1606</v>
      </c>
      <c r="B732" s="167" t="s">
        <v>1607</v>
      </c>
      <c r="C732" s="168" t="s">
        <v>268</v>
      </c>
      <c r="D732" s="169">
        <v>177.12</v>
      </c>
      <c r="E732" s="169">
        <v>4.95</v>
      </c>
      <c r="F732" s="169">
        <v>182.07</v>
      </c>
      <c r="G732" s="147">
        <v>5</v>
      </c>
    </row>
    <row r="733" spans="1:7" x14ac:dyDescent="0.25">
      <c r="A733" s="166" t="s">
        <v>1608</v>
      </c>
      <c r="B733" s="167" t="s">
        <v>1609</v>
      </c>
      <c r="C733" s="168"/>
      <c r="D733" s="169"/>
      <c r="E733" s="169"/>
      <c r="F733" s="169"/>
      <c r="G733" s="147">
        <v>9</v>
      </c>
    </row>
    <row r="734" spans="1:7" ht="30" x14ac:dyDescent="0.25">
      <c r="A734" s="166" t="s">
        <v>1610</v>
      </c>
      <c r="B734" s="167" t="s">
        <v>1611</v>
      </c>
      <c r="C734" s="168" t="s">
        <v>207</v>
      </c>
      <c r="D734" s="169">
        <v>27768.5</v>
      </c>
      <c r="E734" s="169"/>
      <c r="F734" s="169">
        <v>27768.5</v>
      </c>
      <c r="G734" s="147">
        <v>9</v>
      </c>
    </row>
    <row r="735" spans="1:7" x14ac:dyDescent="0.25">
      <c r="A735" s="166" t="s">
        <v>1612</v>
      </c>
      <c r="B735" s="167" t="s">
        <v>1613</v>
      </c>
      <c r="C735" s="168" t="s">
        <v>268</v>
      </c>
      <c r="D735" s="169">
        <v>319.69</v>
      </c>
      <c r="E735" s="169">
        <v>22.32</v>
      </c>
      <c r="F735" s="169">
        <v>342.01</v>
      </c>
      <c r="G735" s="147">
        <v>9</v>
      </c>
    </row>
    <row r="736" spans="1:7" x14ac:dyDescent="0.25">
      <c r="A736" s="166" t="s">
        <v>1614</v>
      </c>
      <c r="B736" s="167" t="s">
        <v>1615</v>
      </c>
      <c r="C736" s="168" t="s">
        <v>268</v>
      </c>
      <c r="D736" s="169">
        <v>407.04</v>
      </c>
      <c r="E736" s="169">
        <v>34.1</v>
      </c>
      <c r="F736" s="169">
        <v>441.14</v>
      </c>
      <c r="G736" s="147">
        <v>9</v>
      </c>
    </row>
    <row r="737" spans="1:7" x14ac:dyDescent="0.25">
      <c r="A737" s="166" t="s">
        <v>1616</v>
      </c>
      <c r="B737" s="167" t="s">
        <v>1617</v>
      </c>
      <c r="C737" s="168" t="s">
        <v>268</v>
      </c>
      <c r="D737" s="169">
        <v>475.28</v>
      </c>
      <c r="E737" s="169">
        <v>40</v>
      </c>
      <c r="F737" s="169">
        <v>515.28</v>
      </c>
      <c r="G737" s="147">
        <v>2</v>
      </c>
    </row>
    <row r="738" spans="1:7" x14ac:dyDescent="0.25">
      <c r="A738" s="166" t="s">
        <v>1618</v>
      </c>
      <c r="B738" s="167" t="s">
        <v>1619</v>
      </c>
      <c r="C738" s="168"/>
      <c r="D738" s="169"/>
      <c r="E738" s="169"/>
      <c r="F738" s="169"/>
      <c r="G738" s="147">
        <v>5</v>
      </c>
    </row>
    <row r="739" spans="1:7" x14ac:dyDescent="0.25">
      <c r="A739" s="166" t="s">
        <v>1620</v>
      </c>
      <c r="B739" s="167" t="s">
        <v>1621</v>
      </c>
      <c r="C739" s="168"/>
      <c r="D739" s="169"/>
      <c r="E739" s="169"/>
      <c r="F739" s="169"/>
      <c r="G739" s="147">
        <v>9</v>
      </c>
    </row>
    <row r="740" spans="1:7" ht="30" x14ac:dyDescent="0.25">
      <c r="A740" s="166" t="s">
        <v>1622</v>
      </c>
      <c r="B740" s="167" t="s">
        <v>1623</v>
      </c>
      <c r="C740" s="168" t="s">
        <v>210</v>
      </c>
      <c r="D740" s="169">
        <v>123.56</v>
      </c>
      <c r="E740" s="169">
        <v>29.97</v>
      </c>
      <c r="F740" s="169">
        <v>153.53</v>
      </c>
      <c r="G740" s="147">
        <v>9</v>
      </c>
    </row>
    <row r="741" spans="1:7" ht="30" x14ac:dyDescent="0.25">
      <c r="A741" s="166" t="s">
        <v>1624</v>
      </c>
      <c r="B741" s="167" t="s">
        <v>1625</v>
      </c>
      <c r="C741" s="168" t="s">
        <v>210</v>
      </c>
      <c r="D741" s="169">
        <v>129.03</v>
      </c>
      <c r="E741" s="169">
        <v>32.96</v>
      </c>
      <c r="F741" s="169">
        <v>161.99</v>
      </c>
      <c r="G741" s="147">
        <v>9</v>
      </c>
    </row>
    <row r="742" spans="1:7" ht="30" x14ac:dyDescent="0.25">
      <c r="A742" s="166" t="s">
        <v>1626</v>
      </c>
      <c r="B742" s="167" t="s">
        <v>1627</v>
      </c>
      <c r="C742" s="168" t="s">
        <v>210</v>
      </c>
      <c r="D742" s="169">
        <v>161.07</v>
      </c>
      <c r="E742" s="169">
        <v>35.94</v>
      </c>
      <c r="F742" s="169">
        <v>197.01</v>
      </c>
      <c r="G742" s="147">
        <v>9</v>
      </c>
    </row>
    <row r="743" spans="1:7" ht="30" x14ac:dyDescent="0.25">
      <c r="A743" s="166" t="s">
        <v>1628</v>
      </c>
      <c r="B743" s="167" t="s">
        <v>1629</v>
      </c>
      <c r="C743" s="168" t="s">
        <v>210</v>
      </c>
      <c r="D743" s="169">
        <v>166.3</v>
      </c>
      <c r="E743" s="169">
        <v>38.94</v>
      </c>
      <c r="F743" s="169">
        <v>205.24</v>
      </c>
      <c r="G743" s="147">
        <v>9</v>
      </c>
    </row>
    <row r="744" spans="1:7" ht="30" x14ac:dyDescent="0.25">
      <c r="A744" s="166" t="s">
        <v>1630</v>
      </c>
      <c r="B744" s="167" t="s">
        <v>1631</v>
      </c>
      <c r="C744" s="168" t="s">
        <v>210</v>
      </c>
      <c r="D744" s="169">
        <v>215.35</v>
      </c>
      <c r="E744" s="169">
        <v>42.76</v>
      </c>
      <c r="F744" s="169">
        <v>258.11</v>
      </c>
      <c r="G744" s="147">
        <v>9</v>
      </c>
    </row>
    <row r="745" spans="1:7" ht="30" x14ac:dyDescent="0.25">
      <c r="A745" s="166" t="s">
        <v>1632</v>
      </c>
      <c r="B745" s="167" t="s">
        <v>1633</v>
      </c>
      <c r="C745" s="168" t="s">
        <v>210</v>
      </c>
      <c r="D745" s="169">
        <v>143.35</v>
      </c>
      <c r="E745" s="169">
        <v>32.96</v>
      </c>
      <c r="F745" s="169">
        <v>176.31</v>
      </c>
      <c r="G745" s="147">
        <v>9</v>
      </c>
    </row>
    <row r="746" spans="1:7" ht="30" x14ac:dyDescent="0.25">
      <c r="A746" s="166" t="s">
        <v>1634</v>
      </c>
      <c r="B746" s="167" t="s">
        <v>1635</v>
      </c>
      <c r="C746" s="168" t="s">
        <v>210</v>
      </c>
      <c r="D746" s="169">
        <v>164.67</v>
      </c>
      <c r="E746" s="169">
        <v>32.96</v>
      </c>
      <c r="F746" s="169">
        <v>197.63</v>
      </c>
      <c r="G746" s="147">
        <v>9</v>
      </c>
    </row>
    <row r="747" spans="1:7" ht="30" x14ac:dyDescent="0.25">
      <c r="A747" s="166" t="s">
        <v>1636</v>
      </c>
      <c r="B747" s="167" t="s">
        <v>1637</v>
      </c>
      <c r="C747" s="168" t="s">
        <v>210</v>
      </c>
      <c r="D747" s="169">
        <v>204.75</v>
      </c>
      <c r="E747" s="169">
        <v>35.94</v>
      </c>
      <c r="F747" s="169">
        <v>240.69</v>
      </c>
      <c r="G747" s="147">
        <v>9</v>
      </c>
    </row>
    <row r="748" spans="1:7" ht="30" x14ac:dyDescent="0.25">
      <c r="A748" s="166" t="s">
        <v>1638</v>
      </c>
      <c r="B748" s="167" t="s">
        <v>1639</v>
      </c>
      <c r="C748" s="168" t="s">
        <v>210</v>
      </c>
      <c r="D748" s="169">
        <v>224.65</v>
      </c>
      <c r="E748" s="169">
        <v>38.94</v>
      </c>
      <c r="F748" s="169">
        <v>263.58999999999997</v>
      </c>
      <c r="G748" s="147">
        <v>9</v>
      </c>
    </row>
    <row r="749" spans="1:7" ht="30" x14ac:dyDescent="0.25">
      <c r="A749" s="166" t="s">
        <v>1640</v>
      </c>
      <c r="B749" s="167" t="s">
        <v>1641</v>
      </c>
      <c r="C749" s="168" t="s">
        <v>210</v>
      </c>
      <c r="D749" s="169">
        <v>243.41</v>
      </c>
      <c r="E749" s="169">
        <v>42.76</v>
      </c>
      <c r="F749" s="169">
        <v>286.17</v>
      </c>
      <c r="G749" s="147">
        <v>5</v>
      </c>
    </row>
    <row r="750" spans="1:7" x14ac:dyDescent="0.25">
      <c r="A750" s="166" t="s">
        <v>1642</v>
      </c>
      <c r="B750" s="167" t="s">
        <v>1643</v>
      </c>
      <c r="C750" s="168"/>
      <c r="D750" s="169"/>
      <c r="E750" s="169"/>
      <c r="F750" s="169"/>
      <c r="G750" s="147">
        <v>9</v>
      </c>
    </row>
    <row r="751" spans="1:7" ht="30" x14ac:dyDescent="0.25">
      <c r="A751" s="166" t="s">
        <v>1644</v>
      </c>
      <c r="B751" s="167" t="s">
        <v>1645</v>
      </c>
      <c r="C751" s="168" t="s">
        <v>210</v>
      </c>
      <c r="D751" s="169">
        <v>166.97</v>
      </c>
      <c r="E751" s="169">
        <v>32.96</v>
      </c>
      <c r="F751" s="169">
        <v>199.93</v>
      </c>
      <c r="G751" s="147">
        <v>9</v>
      </c>
    </row>
    <row r="752" spans="1:7" ht="30" x14ac:dyDescent="0.25">
      <c r="A752" s="166" t="s">
        <v>1646</v>
      </c>
      <c r="B752" s="167" t="s">
        <v>1647</v>
      </c>
      <c r="C752" s="168" t="s">
        <v>210</v>
      </c>
      <c r="D752" s="169">
        <v>187.79</v>
      </c>
      <c r="E752" s="169">
        <v>35.94</v>
      </c>
      <c r="F752" s="169">
        <v>223.73</v>
      </c>
      <c r="G752" s="147">
        <v>9</v>
      </c>
    </row>
    <row r="753" spans="1:7" ht="30" x14ac:dyDescent="0.25">
      <c r="A753" s="166" t="s">
        <v>1648</v>
      </c>
      <c r="B753" s="167" t="s">
        <v>1649</v>
      </c>
      <c r="C753" s="168" t="s">
        <v>210</v>
      </c>
      <c r="D753" s="169">
        <v>201.03</v>
      </c>
      <c r="E753" s="169">
        <v>38.94</v>
      </c>
      <c r="F753" s="169">
        <v>239.97</v>
      </c>
      <c r="G753" s="147">
        <v>9</v>
      </c>
    </row>
    <row r="754" spans="1:7" ht="30" x14ac:dyDescent="0.25">
      <c r="A754" s="166" t="s">
        <v>1650</v>
      </c>
      <c r="B754" s="167" t="s">
        <v>1651</v>
      </c>
      <c r="C754" s="168" t="s">
        <v>210</v>
      </c>
      <c r="D754" s="169">
        <v>210.23</v>
      </c>
      <c r="E754" s="169">
        <v>42.76</v>
      </c>
      <c r="F754" s="169">
        <v>252.99</v>
      </c>
      <c r="G754" s="147">
        <v>5</v>
      </c>
    </row>
    <row r="755" spans="1:7" x14ac:dyDescent="0.25">
      <c r="A755" s="166" t="s">
        <v>1652</v>
      </c>
      <c r="B755" s="167" t="s">
        <v>1653</v>
      </c>
      <c r="C755" s="168"/>
      <c r="D755" s="169"/>
      <c r="E755" s="169"/>
      <c r="F755" s="169"/>
      <c r="G755" s="147">
        <v>9</v>
      </c>
    </row>
    <row r="756" spans="1:7" x14ac:dyDescent="0.25">
      <c r="A756" s="166" t="s">
        <v>1654</v>
      </c>
      <c r="B756" s="167" t="s">
        <v>1655</v>
      </c>
      <c r="C756" s="168" t="s">
        <v>210</v>
      </c>
      <c r="D756" s="169">
        <v>153.22</v>
      </c>
      <c r="E756" s="169">
        <v>10.050000000000001</v>
      </c>
      <c r="F756" s="169">
        <v>163.27000000000001</v>
      </c>
      <c r="G756" s="147">
        <v>9</v>
      </c>
    </row>
    <row r="757" spans="1:7" x14ac:dyDescent="0.25">
      <c r="A757" s="166" t="s">
        <v>1656</v>
      </c>
      <c r="B757" s="167" t="s">
        <v>1657</v>
      </c>
      <c r="C757" s="168" t="s">
        <v>210</v>
      </c>
      <c r="D757" s="169">
        <v>171.43</v>
      </c>
      <c r="E757" s="169">
        <v>10.57</v>
      </c>
      <c r="F757" s="169">
        <v>182</v>
      </c>
      <c r="G757" s="147">
        <v>9</v>
      </c>
    </row>
    <row r="758" spans="1:7" x14ac:dyDescent="0.25">
      <c r="A758" s="166" t="s">
        <v>1658</v>
      </c>
      <c r="B758" s="167" t="s">
        <v>1659</v>
      </c>
      <c r="C758" s="168" t="s">
        <v>210</v>
      </c>
      <c r="D758" s="169">
        <v>186.42</v>
      </c>
      <c r="E758" s="169">
        <v>11.09</v>
      </c>
      <c r="F758" s="169">
        <v>197.51</v>
      </c>
      <c r="G758" s="147">
        <v>9</v>
      </c>
    </row>
    <row r="759" spans="1:7" x14ac:dyDescent="0.25">
      <c r="A759" s="166" t="s">
        <v>1660</v>
      </c>
      <c r="B759" s="167" t="s">
        <v>1661</v>
      </c>
      <c r="C759" s="168" t="s">
        <v>210</v>
      </c>
      <c r="D759" s="169">
        <v>254.13</v>
      </c>
      <c r="E759" s="169">
        <v>11.29</v>
      </c>
      <c r="F759" s="169">
        <v>265.42</v>
      </c>
      <c r="G759" s="147">
        <v>9</v>
      </c>
    </row>
    <row r="760" spans="1:7" x14ac:dyDescent="0.25">
      <c r="A760" s="166" t="s">
        <v>1662</v>
      </c>
      <c r="B760" s="167" t="s">
        <v>1663</v>
      </c>
      <c r="C760" s="168" t="s">
        <v>210</v>
      </c>
      <c r="D760" s="169">
        <v>156</v>
      </c>
      <c r="E760" s="169">
        <v>10.050000000000001</v>
      </c>
      <c r="F760" s="169">
        <v>166.05</v>
      </c>
      <c r="G760" s="147">
        <v>9</v>
      </c>
    </row>
    <row r="761" spans="1:7" x14ac:dyDescent="0.25">
      <c r="A761" s="166" t="s">
        <v>1664</v>
      </c>
      <c r="B761" s="167" t="s">
        <v>1665</v>
      </c>
      <c r="C761" s="168" t="s">
        <v>210</v>
      </c>
      <c r="D761" s="169">
        <v>160.34</v>
      </c>
      <c r="E761" s="169">
        <v>10.57</v>
      </c>
      <c r="F761" s="169">
        <v>170.91</v>
      </c>
      <c r="G761" s="147">
        <v>2</v>
      </c>
    </row>
    <row r="762" spans="1:7" x14ac:dyDescent="0.25">
      <c r="A762" s="166" t="s">
        <v>1666</v>
      </c>
      <c r="B762" s="167" t="s">
        <v>1667</v>
      </c>
      <c r="C762" s="168"/>
      <c r="D762" s="169"/>
      <c r="E762" s="169"/>
      <c r="F762" s="169"/>
      <c r="G762" s="147">
        <v>5</v>
      </c>
    </row>
    <row r="763" spans="1:7" x14ac:dyDescent="0.25">
      <c r="A763" s="166" t="s">
        <v>1668</v>
      </c>
      <c r="B763" s="167" t="s">
        <v>1669</v>
      </c>
      <c r="C763" s="168"/>
      <c r="D763" s="169"/>
      <c r="E763" s="169"/>
      <c r="F763" s="169"/>
      <c r="G763" s="147">
        <v>9</v>
      </c>
    </row>
    <row r="764" spans="1:7" x14ac:dyDescent="0.25">
      <c r="A764" s="166" t="s">
        <v>1670</v>
      </c>
      <c r="B764" s="167" t="s">
        <v>1671</v>
      </c>
      <c r="C764" s="168" t="s">
        <v>293</v>
      </c>
      <c r="D764" s="169">
        <v>636.32000000000005</v>
      </c>
      <c r="E764" s="169">
        <v>341.18</v>
      </c>
      <c r="F764" s="169">
        <v>977.5</v>
      </c>
      <c r="G764" s="147">
        <v>9</v>
      </c>
    </row>
    <row r="765" spans="1:7" ht="30" x14ac:dyDescent="0.25">
      <c r="A765" s="166" t="s">
        <v>1672</v>
      </c>
      <c r="B765" s="167" t="s">
        <v>1673</v>
      </c>
      <c r="C765" s="168" t="s">
        <v>210</v>
      </c>
      <c r="D765" s="169">
        <v>72.790000000000006</v>
      </c>
      <c r="E765" s="169">
        <v>32.74</v>
      </c>
      <c r="F765" s="169">
        <v>105.53</v>
      </c>
      <c r="G765" s="147">
        <v>9</v>
      </c>
    </row>
    <row r="766" spans="1:7" ht="30" x14ac:dyDescent="0.25">
      <c r="A766" s="166" t="s">
        <v>1674</v>
      </c>
      <c r="B766" s="167" t="s">
        <v>1675</v>
      </c>
      <c r="C766" s="168" t="s">
        <v>210</v>
      </c>
      <c r="D766" s="169">
        <v>96.89</v>
      </c>
      <c r="E766" s="169">
        <v>33.49</v>
      </c>
      <c r="F766" s="169">
        <v>130.38</v>
      </c>
      <c r="G766" s="147">
        <v>5</v>
      </c>
    </row>
    <row r="767" spans="1:7" x14ac:dyDescent="0.25">
      <c r="A767" s="166" t="s">
        <v>1676</v>
      </c>
      <c r="B767" s="167" t="s">
        <v>1677</v>
      </c>
      <c r="C767" s="168"/>
      <c r="D767" s="169"/>
      <c r="E767" s="169"/>
      <c r="F767" s="169"/>
      <c r="G767" s="147">
        <v>9</v>
      </c>
    </row>
    <row r="768" spans="1:7" x14ac:dyDescent="0.25">
      <c r="A768" s="166" t="s">
        <v>1678</v>
      </c>
      <c r="B768" s="167" t="s">
        <v>1679</v>
      </c>
      <c r="C768" s="168" t="s">
        <v>210</v>
      </c>
      <c r="D768" s="169">
        <v>39.36</v>
      </c>
      <c r="E768" s="169">
        <v>42.14</v>
      </c>
      <c r="F768" s="169">
        <v>81.5</v>
      </c>
      <c r="G768" s="147">
        <v>9</v>
      </c>
    </row>
    <row r="769" spans="1:7" x14ac:dyDescent="0.25">
      <c r="A769" s="166" t="s">
        <v>1680</v>
      </c>
      <c r="B769" s="167" t="s">
        <v>1681</v>
      </c>
      <c r="C769" s="168" t="s">
        <v>210</v>
      </c>
      <c r="D769" s="169">
        <v>54.05</v>
      </c>
      <c r="E769" s="169">
        <v>66.680000000000007</v>
      </c>
      <c r="F769" s="169">
        <v>120.73</v>
      </c>
      <c r="G769" s="147">
        <v>9</v>
      </c>
    </row>
    <row r="770" spans="1:7" x14ac:dyDescent="0.25">
      <c r="A770" s="166" t="s">
        <v>1682</v>
      </c>
      <c r="B770" s="167" t="s">
        <v>1683</v>
      </c>
      <c r="C770" s="168" t="s">
        <v>210</v>
      </c>
      <c r="D770" s="169">
        <v>119.57</v>
      </c>
      <c r="E770" s="169">
        <v>108.2</v>
      </c>
      <c r="F770" s="169">
        <v>227.77</v>
      </c>
      <c r="G770" s="147">
        <v>9</v>
      </c>
    </row>
    <row r="771" spans="1:7" x14ac:dyDescent="0.25">
      <c r="A771" s="166" t="s">
        <v>1684</v>
      </c>
      <c r="B771" s="167" t="s">
        <v>1685</v>
      </c>
      <c r="C771" s="168" t="s">
        <v>210</v>
      </c>
      <c r="D771" s="169">
        <v>172.74</v>
      </c>
      <c r="E771" s="169">
        <v>133.43</v>
      </c>
      <c r="F771" s="169">
        <v>306.17</v>
      </c>
      <c r="G771" s="147">
        <v>9</v>
      </c>
    </row>
    <row r="772" spans="1:7" x14ac:dyDescent="0.25">
      <c r="A772" s="166" t="s">
        <v>1686</v>
      </c>
      <c r="B772" s="167" t="s">
        <v>1687</v>
      </c>
      <c r="C772" s="168" t="s">
        <v>210</v>
      </c>
      <c r="D772" s="169">
        <v>148.52000000000001</v>
      </c>
      <c r="E772" s="169">
        <v>66.680000000000007</v>
      </c>
      <c r="F772" s="169">
        <v>215.2</v>
      </c>
      <c r="G772" s="147">
        <v>9</v>
      </c>
    </row>
    <row r="773" spans="1:7" x14ac:dyDescent="0.25">
      <c r="A773" s="166" t="s">
        <v>1688</v>
      </c>
      <c r="B773" s="167" t="s">
        <v>1689</v>
      </c>
      <c r="C773" s="168" t="s">
        <v>210</v>
      </c>
      <c r="D773" s="169">
        <v>336.71</v>
      </c>
      <c r="E773" s="169">
        <v>108.2</v>
      </c>
      <c r="F773" s="169">
        <v>444.91</v>
      </c>
      <c r="G773" s="147">
        <v>5</v>
      </c>
    </row>
    <row r="774" spans="1:7" x14ac:dyDescent="0.25">
      <c r="A774" s="166" t="s">
        <v>1690</v>
      </c>
      <c r="B774" s="167" t="s">
        <v>1691</v>
      </c>
      <c r="C774" s="168"/>
      <c r="D774" s="169"/>
      <c r="E774" s="169"/>
      <c r="F774" s="169"/>
      <c r="G774" s="147">
        <v>9</v>
      </c>
    </row>
    <row r="775" spans="1:7" x14ac:dyDescent="0.25">
      <c r="A775" s="166" t="s">
        <v>1692</v>
      </c>
      <c r="B775" s="167" t="s">
        <v>1693</v>
      </c>
      <c r="C775" s="168" t="s">
        <v>210</v>
      </c>
      <c r="D775" s="169">
        <v>142.96</v>
      </c>
      <c r="E775" s="169">
        <v>59.43</v>
      </c>
      <c r="F775" s="169">
        <v>202.39</v>
      </c>
      <c r="G775" s="147">
        <v>9</v>
      </c>
    </row>
    <row r="776" spans="1:7" x14ac:dyDescent="0.25">
      <c r="A776" s="166" t="s">
        <v>1694</v>
      </c>
      <c r="B776" s="167" t="s">
        <v>1695</v>
      </c>
      <c r="C776" s="168" t="s">
        <v>210</v>
      </c>
      <c r="D776" s="169">
        <v>269.74</v>
      </c>
      <c r="E776" s="169">
        <v>112.09</v>
      </c>
      <c r="F776" s="169">
        <v>381.83</v>
      </c>
      <c r="G776" s="147">
        <v>9</v>
      </c>
    </row>
    <row r="777" spans="1:7" x14ac:dyDescent="0.25">
      <c r="A777" s="166" t="s">
        <v>1696</v>
      </c>
      <c r="B777" s="167" t="s">
        <v>1697</v>
      </c>
      <c r="C777" s="168" t="s">
        <v>210</v>
      </c>
      <c r="D777" s="169">
        <v>557.76</v>
      </c>
      <c r="E777" s="169">
        <v>156.76</v>
      </c>
      <c r="F777" s="169">
        <v>714.52</v>
      </c>
      <c r="G777" s="147">
        <v>5</v>
      </c>
    </row>
    <row r="778" spans="1:7" x14ac:dyDescent="0.25">
      <c r="A778" s="166" t="s">
        <v>1698</v>
      </c>
      <c r="B778" s="167" t="s">
        <v>1699</v>
      </c>
      <c r="C778" s="168"/>
      <c r="D778" s="169"/>
      <c r="E778" s="169"/>
      <c r="F778" s="169"/>
      <c r="G778" s="147">
        <v>9</v>
      </c>
    </row>
    <row r="779" spans="1:7" x14ac:dyDescent="0.25">
      <c r="A779" s="166" t="s">
        <v>1700</v>
      </c>
      <c r="B779" s="167" t="s">
        <v>1701</v>
      </c>
      <c r="C779" s="168" t="s">
        <v>210</v>
      </c>
      <c r="D779" s="169">
        <v>38.31</v>
      </c>
      <c r="E779" s="169">
        <v>30.16</v>
      </c>
      <c r="F779" s="169">
        <v>68.47</v>
      </c>
      <c r="G779" s="147">
        <v>9</v>
      </c>
    </row>
    <row r="780" spans="1:7" x14ac:dyDescent="0.25">
      <c r="A780" s="166" t="s">
        <v>1702</v>
      </c>
      <c r="B780" s="167" t="s">
        <v>1703</v>
      </c>
      <c r="C780" s="168" t="s">
        <v>210</v>
      </c>
      <c r="D780" s="169">
        <v>46.27</v>
      </c>
      <c r="E780" s="169">
        <v>32.74</v>
      </c>
      <c r="F780" s="169">
        <v>79.010000000000005</v>
      </c>
      <c r="G780" s="147">
        <v>9</v>
      </c>
    </row>
    <row r="781" spans="1:7" x14ac:dyDescent="0.25">
      <c r="A781" s="166" t="s">
        <v>1704</v>
      </c>
      <c r="B781" s="167" t="s">
        <v>1705</v>
      </c>
      <c r="C781" s="168" t="s">
        <v>210</v>
      </c>
      <c r="D781" s="169">
        <v>56.59</v>
      </c>
      <c r="E781" s="169">
        <v>35.130000000000003</v>
      </c>
      <c r="F781" s="169">
        <v>91.72</v>
      </c>
      <c r="G781" s="147">
        <v>5</v>
      </c>
    </row>
    <row r="782" spans="1:7" x14ac:dyDescent="0.25">
      <c r="A782" s="166" t="s">
        <v>1706</v>
      </c>
      <c r="B782" s="167" t="s">
        <v>1707</v>
      </c>
      <c r="C782" s="168"/>
      <c r="D782" s="169"/>
      <c r="E782" s="169"/>
      <c r="F782" s="169"/>
      <c r="G782" s="147">
        <v>9</v>
      </c>
    </row>
    <row r="783" spans="1:7" x14ac:dyDescent="0.25">
      <c r="A783" s="166" t="s">
        <v>1708</v>
      </c>
      <c r="B783" s="167" t="s">
        <v>1709</v>
      </c>
      <c r="C783" s="168" t="s">
        <v>210</v>
      </c>
      <c r="D783" s="169">
        <v>44.54</v>
      </c>
      <c r="E783" s="169">
        <v>32.74</v>
      </c>
      <c r="F783" s="169">
        <v>77.28</v>
      </c>
      <c r="G783" s="147">
        <v>9</v>
      </c>
    </row>
    <row r="784" spans="1:7" x14ac:dyDescent="0.25">
      <c r="A784" s="166" t="s">
        <v>1710</v>
      </c>
      <c r="B784" s="167" t="s">
        <v>1711</v>
      </c>
      <c r="C784" s="168" t="s">
        <v>210</v>
      </c>
      <c r="D784" s="169">
        <v>58.52</v>
      </c>
      <c r="E784" s="169">
        <v>35.130000000000003</v>
      </c>
      <c r="F784" s="169">
        <v>93.65</v>
      </c>
      <c r="G784" s="147">
        <v>5</v>
      </c>
    </row>
    <row r="785" spans="1:7" x14ac:dyDescent="0.25">
      <c r="A785" s="166" t="s">
        <v>1712</v>
      </c>
      <c r="B785" s="167" t="s">
        <v>1713</v>
      </c>
      <c r="C785" s="168"/>
      <c r="D785" s="169"/>
      <c r="E785" s="169"/>
      <c r="F785" s="169"/>
      <c r="G785" s="147">
        <v>9</v>
      </c>
    </row>
    <row r="786" spans="1:7" x14ac:dyDescent="0.25">
      <c r="A786" s="166" t="s">
        <v>1714</v>
      </c>
      <c r="B786" s="167" t="s">
        <v>1715</v>
      </c>
      <c r="C786" s="168" t="s">
        <v>210</v>
      </c>
      <c r="D786" s="169">
        <v>44.65</v>
      </c>
      <c r="E786" s="169">
        <v>30.16</v>
      </c>
      <c r="F786" s="169">
        <v>74.81</v>
      </c>
      <c r="G786" s="147">
        <v>9</v>
      </c>
    </row>
    <row r="787" spans="1:7" x14ac:dyDescent="0.25">
      <c r="A787" s="166" t="s">
        <v>1716</v>
      </c>
      <c r="B787" s="167" t="s">
        <v>1717</v>
      </c>
      <c r="C787" s="168" t="s">
        <v>210</v>
      </c>
      <c r="D787" s="169">
        <v>57.57</v>
      </c>
      <c r="E787" s="169">
        <v>32.74</v>
      </c>
      <c r="F787" s="169">
        <v>90.31</v>
      </c>
      <c r="G787" s="147">
        <v>9</v>
      </c>
    </row>
    <row r="788" spans="1:7" x14ac:dyDescent="0.25">
      <c r="A788" s="166" t="s">
        <v>1718</v>
      </c>
      <c r="B788" s="167" t="s">
        <v>1719</v>
      </c>
      <c r="C788" s="168" t="s">
        <v>210</v>
      </c>
      <c r="D788" s="169">
        <v>75.56</v>
      </c>
      <c r="E788" s="169">
        <v>33.49</v>
      </c>
      <c r="F788" s="169">
        <v>109.05</v>
      </c>
      <c r="G788" s="147">
        <v>5</v>
      </c>
    </row>
    <row r="789" spans="1:7" x14ac:dyDescent="0.25">
      <c r="A789" s="166" t="s">
        <v>1720</v>
      </c>
      <c r="B789" s="167" t="s">
        <v>1721</v>
      </c>
      <c r="C789" s="168"/>
      <c r="D789" s="169"/>
      <c r="E789" s="169"/>
      <c r="F789" s="169"/>
      <c r="G789" s="147">
        <v>9</v>
      </c>
    </row>
    <row r="790" spans="1:7" x14ac:dyDescent="0.25">
      <c r="A790" s="166" t="s">
        <v>1722</v>
      </c>
      <c r="B790" s="167" t="s">
        <v>1723</v>
      </c>
      <c r="C790" s="168" t="s">
        <v>210</v>
      </c>
      <c r="D790" s="169">
        <v>66.010000000000005</v>
      </c>
      <c r="E790" s="169">
        <v>36.86</v>
      </c>
      <c r="F790" s="169">
        <v>102.87</v>
      </c>
      <c r="G790" s="147">
        <v>9</v>
      </c>
    </row>
    <row r="791" spans="1:7" x14ac:dyDescent="0.25">
      <c r="A791" s="166" t="s">
        <v>1724</v>
      </c>
      <c r="B791" s="167" t="s">
        <v>1725</v>
      </c>
      <c r="C791" s="168" t="s">
        <v>210</v>
      </c>
      <c r="D791" s="169">
        <v>82.77</v>
      </c>
      <c r="E791" s="169">
        <v>37.79</v>
      </c>
      <c r="F791" s="169">
        <v>120.56</v>
      </c>
      <c r="G791" s="147">
        <v>9</v>
      </c>
    </row>
    <row r="792" spans="1:7" x14ac:dyDescent="0.25">
      <c r="A792" s="166" t="s">
        <v>1726</v>
      </c>
      <c r="B792" s="167" t="s">
        <v>1727</v>
      </c>
      <c r="C792" s="168" t="s">
        <v>210</v>
      </c>
      <c r="D792" s="169">
        <v>73.55</v>
      </c>
      <c r="E792" s="169">
        <v>48.81</v>
      </c>
      <c r="F792" s="169">
        <v>122.36</v>
      </c>
      <c r="G792" s="147">
        <v>9</v>
      </c>
    </row>
    <row r="793" spans="1:7" x14ac:dyDescent="0.25">
      <c r="A793" s="166" t="s">
        <v>1728</v>
      </c>
      <c r="B793" s="167" t="s">
        <v>1729</v>
      </c>
      <c r="C793" s="168" t="s">
        <v>210</v>
      </c>
      <c r="D793" s="169">
        <v>97.98</v>
      </c>
      <c r="E793" s="169">
        <v>52.01</v>
      </c>
      <c r="F793" s="169">
        <v>149.99</v>
      </c>
      <c r="G793" s="147">
        <v>5</v>
      </c>
    </row>
    <row r="794" spans="1:7" x14ac:dyDescent="0.25">
      <c r="A794" s="166" t="s">
        <v>1730</v>
      </c>
      <c r="B794" s="167" t="s">
        <v>1731</v>
      </c>
      <c r="C794" s="168"/>
      <c r="D794" s="169"/>
      <c r="E794" s="169"/>
      <c r="F794" s="169"/>
      <c r="G794" s="147">
        <v>9</v>
      </c>
    </row>
    <row r="795" spans="1:7" ht="30" x14ac:dyDescent="0.25">
      <c r="A795" s="166" t="s">
        <v>1732</v>
      </c>
      <c r="B795" s="167" t="s">
        <v>1733</v>
      </c>
      <c r="C795" s="168" t="s">
        <v>210</v>
      </c>
      <c r="D795" s="169">
        <v>98.13</v>
      </c>
      <c r="E795" s="169">
        <v>14.3</v>
      </c>
      <c r="F795" s="169">
        <v>112.43</v>
      </c>
      <c r="G795" s="147">
        <v>9</v>
      </c>
    </row>
    <row r="796" spans="1:7" ht="30" x14ac:dyDescent="0.25">
      <c r="A796" s="166" t="s">
        <v>1734</v>
      </c>
      <c r="B796" s="167" t="s">
        <v>1735</v>
      </c>
      <c r="C796" s="168" t="s">
        <v>210</v>
      </c>
      <c r="D796" s="169">
        <v>112.01</v>
      </c>
      <c r="E796" s="169">
        <v>14.67</v>
      </c>
      <c r="F796" s="169">
        <v>126.68</v>
      </c>
      <c r="G796" s="147">
        <v>9</v>
      </c>
    </row>
    <row r="797" spans="1:7" ht="30" x14ac:dyDescent="0.25">
      <c r="A797" s="166" t="s">
        <v>1736</v>
      </c>
      <c r="B797" s="167" t="s">
        <v>1737</v>
      </c>
      <c r="C797" s="168" t="s">
        <v>210</v>
      </c>
      <c r="D797" s="169">
        <v>139.29</v>
      </c>
      <c r="E797" s="169">
        <v>14.85</v>
      </c>
      <c r="F797" s="169">
        <v>154.13999999999999</v>
      </c>
      <c r="G797" s="147">
        <v>9</v>
      </c>
    </row>
    <row r="798" spans="1:7" ht="30" x14ac:dyDescent="0.25">
      <c r="A798" s="166" t="s">
        <v>1738</v>
      </c>
      <c r="B798" s="167" t="s">
        <v>1739</v>
      </c>
      <c r="C798" s="168" t="s">
        <v>210</v>
      </c>
      <c r="D798" s="169">
        <v>173.44</v>
      </c>
      <c r="E798" s="169">
        <v>15.41</v>
      </c>
      <c r="F798" s="169">
        <v>188.85</v>
      </c>
      <c r="G798" s="147">
        <v>5</v>
      </c>
    </row>
    <row r="799" spans="1:7" x14ac:dyDescent="0.25">
      <c r="A799" s="166" t="s">
        <v>1740</v>
      </c>
      <c r="B799" s="167" t="s">
        <v>1741</v>
      </c>
      <c r="C799" s="168"/>
      <c r="D799" s="169"/>
      <c r="E799" s="169"/>
      <c r="F799" s="169"/>
      <c r="G799" s="147">
        <v>9</v>
      </c>
    </row>
    <row r="800" spans="1:7" x14ac:dyDescent="0.25">
      <c r="A800" s="166" t="s">
        <v>1742</v>
      </c>
      <c r="B800" s="167" t="s">
        <v>1743</v>
      </c>
      <c r="C800" s="168" t="s">
        <v>293</v>
      </c>
      <c r="D800" s="169">
        <v>966.98</v>
      </c>
      <c r="E800" s="169">
        <v>778.69</v>
      </c>
      <c r="F800" s="169">
        <v>1745.67</v>
      </c>
      <c r="G800" s="147">
        <v>9</v>
      </c>
    </row>
    <row r="801" spans="1:7" x14ac:dyDescent="0.25">
      <c r="A801" s="166" t="s">
        <v>1744</v>
      </c>
      <c r="B801" s="167" t="s">
        <v>1745</v>
      </c>
      <c r="C801" s="168" t="s">
        <v>268</v>
      </c>
      <c r="D801" s="169">
        <v>4.05</v>
      </c>
      <c r="E801" s="169">
        <v>7.04</v>
      </c>
      <c r="F801" s="169">
        <v>11.09</v>
      </c>
      <c r="G801" s="147">
        <v>5</v>
      </c>
    </row>
    <row r="802" spans="1:7" x14ac:dyDescent="0.25">
      <c r="A802" s="166" t="s">
        <v>1746</v>
      </c>
      <c r="B802" s="167" t="s">
        <v>1747</v>
      </c>
      <c r="C802" s="168"/>
      <c r="D802" s="169"/>
      <c r="E802" s="169"/>
      <c r="F802" s="169"/>
      <c r="G802" s="147">
        <v>9</v>
      </c>
    </row>
    <row r="803" spans="1:7" x14ac:dyDescent="0.25">
      <c r="A803" s="166" t="s">
        <v>1748</v>
      </c>
      <c r="B803" s="167" t="s">
        <v>1749</v>
      </c>
      <c r="C803" s="168" t="s">
        <v>210</v>
      </c>
      <c r="D803" s="169">
        <v>173.1</v>
      </c>
      <c r="E803" s="169">
        <v>74.08</v>
      </c>
      <c r="F803" s="169">
        <v>247.18</v>
      </c>
      <c r="G803" s="147">
        <v>9</v>
      </c>
    </row>
    <row r="804" spans="1:7" x14ac:dyDescent="0.25">
      <c r="A804" s="166" t="s">
        <v>1750</v>
      </c>
      <c r="B804" s="167" t="s">
        <v>1751</v>
      </c>
      <c r="C804" s="168" t="s">
        <v>210</v>
      </c>
      <c r="D804" s="169">
        <v>147.19999999999999</v>
      </c>
      <c r="E804" s="169">
        <v>61.48</v>
      </c>
      <c r="F804" s="169">
        <v>208.68</v>
      </c>
      <c r="G804" s="147">
        <v>9</v>
      </c>
    </row>
    <row r="805" spans="1:7" x14ac:dyDescent="0.25">
      <c r="A805" s="166" t="s">
        <v>1752</v>
      </c>
      <c r="B805" s="167" t="s">
        <v>1753</v>
      </c>
      <c r="C805" s="168" t="s">
        <v>210</v>
      </c>
      <c r="D805" s="169">
        <v>148.31</v>
      </c>
      <c r="E805" s="169">
        <v>61.48</v>
      </c>
      <c r="F805" s="169">
        <v>209.79</v>
      </c>
      <c r="G805" s="147">
        <v>9</v>
      </c>
    </row>
    <row r="806" spans="1:7" x14ac:dyDescent="0.25">
      <c r="A806" s="166" t="s">
        <v>1754</v>
      </c>
      <c r="B806" s="167" t="s">
        <v>1755</v>
      </c>
      <c r="C806" s="168" t="s">
        <v>210</v>
      </c>
      <c r="D806" s="169">
        <v>1916.57</v>
      </c>
      <c r="E806" s="169">
        <v>166.79</v>
      </c>
      <c r="F806" s="169">
        <v>2083.36</v>
      </c>
      <c r="G806" s="147">
        <v>9</v>
      </c>
    </row>
    <row r="807" spans="1:7" x14ac:dyDescent="0.25">
      <c r="A807" s="166" t="s">
        <v>1756</v>
      </c>
      <c r="B807" s="167" t="s">
        <v>1757</v>
      </c>
      <c r="C807" s="168" t="s">
        <v>210</v>
      </c>
      <c r="D807" s="169">
        <v>1031.6600000000001</v>
      </c>
      <c r="E807" s="169">
        <v>110.74</v>
      </c>
      <c r="F807" s="169">
        <v>1142.4000000000001</v>
      </c>
      <c r="G807" s="147">
        <v>5</v>
      </c>
    </row>
    <row r="808" spans="1:7" x14ac:dyDescent="0.25">
      <c r="A808" s="166" t="s">
        <v>1758</v>
      </c>
      <c r="B808" s="167" t="s">
        <v>1759</v>
      </c>
      <c r="C808" s="168"/>
      <c r="D808" s="169"/>
      <c r="E808" s="169"/>
      <c r="F808" s="169"/>
      <c r="G808" s="147">
        <v>9</v>
      </c>
    </row>
    <row r="809" spans="1:7" x14ac:dyDescent="0.25">
      <c r="A809" s="166" t="s">
        <v>1760</v>
      </c>
      <c r="B809" s="167" t="s">
        <v>1761</v>
      </c>
      <c r="C809" s="168" t="s">
        <v>210</v>
      </c>
      <c r="D809" s="169">
        <v>1136.32</v>
      </c>
      <c r="E809" s="169">
        <v>71.7</v>
      </c>
      <c r="F809" s="169">
        <v>1208.02</v>
      </c>
      <c r="G809" s="147">
        <v>9</v>
      </c>
    </row>
    <row r="810" spans="1:7" x14ac:dyDescent="0.25">
      <c r="A810" s="166" t="s">
        <v>1762</v>
      </c>
      <c r="B810" s="167" t="s">
        <v>1763</v>
      </c>
      <c r="C810" s="168" t="s">
        <v>210</v>
      </c>
      <c r="D810" s="169">
        <v>278.43</v>
      </c>
      <c r="E810" s="169"/>
      <c r="F810" s="169">
        <v>278.43</v>
      </c>
      <c r="G810" s="147">
        <v>9</v>
      </c>
    </row>
    <row r="811" spans="1:7" ht="30" x14ac:dyDescent="0.25">
      <c r="A811" s="166" t="s">
        <v>1764</v>
      </c>
      <c r="B811" s="167" t="s">
        <v>1765</v>
      </c>
      <c r="C811" s="168" t="s">
        <v>210</v>
      </c>
      <c r="D811" s="169">
        <v>811.15</v>
      </c>
      <c r="E811" s="169"/>
      <c r="F811" s="169">
        <v>811.15</v>
      </c>
      <c r="G811" s="147">
        <v>9</v>
      </c>
    </row>
    <row r="812" spans="1:7" x14ac:dyDescent="0.25">
      <c r="A812" s="166" t="s">
        <v>1766</v>
      </c>
      <c r="B812" s="167" t="s">
        <v>1767</v>
      </c>
      <c r="C812" s="168" t="s">
        <v>210</v>
      </c>
      <c r="D812" s="169">
        <v>1117.21</v>
      </c>
      <c r="E812" s="169">
        <v>71.7</v>
      </c>
      <c r="F812" s="169">
        <v>1188.9100000000001</v>
      </c>
      <c r="G812" s="147">
        <v>9</v>
      </c>
    </row>
    <row r="813" spans="1:7" ht="30" x14ac:dyDescent="0.25">
      <c r="A813" s="166" t="s">
        <v>1768</v>
      </c>
      <c r="B813" s="167" t="s">
        <v>1769</v>
      </c>
      <c r="C813" s="168" t="s">
        <v>210</v>
      </c>
      <c r="D813" s="169">
        <v>156.65</v>
      </c>
      <c r="E813" s="169"/>
      <c r="F813" s="169">
        <v>156.65</v>
      </c>
      <c r="G813" s="147">
        <v>9</v>
      </c>
    </row>
    <row r="814" spans="1:7" ht="30" x14ac:dyDescent="0.25">
      <c r="A814" s="166" t="s">
        <v>1770</v>
      </c>
      <c r="B814" s="167" t="s">
        <v>1771</v>
      </c>
      <c r="C814" s="168" t="s">
        <v>210</v>
      </c>
      <c r="D814" s="169">
        <v>219.64</v>
      </c>
      <c r="E814" s="169"/>
      <c r="F814" s="169">
        <v>219.64</v>
      </c>
      <c r="G814" s="147">
        <v>9</v>
      </c>
    </row>
    <row r="815" spans="1:7" ht="30" x14ac:dyDescent="0.25">
      <c r="A815" s="166" t="s">
        <v>1772</v>
      </c>
      <c r="B815" s="167" t="s">
        <v>1773</v>
      </c>
      <c r="C815" s="168" t="s">
        <v>210</v>
      </c>
      <c r="D815" s="169">
        <v>199.29</v>
      </c>
      <c r="E815" s="169"/>
      <c r="F815" s="169">
        <v>199.29</v>
      </c>
      <c r="G815" s="147">
        <v>9</v>
      </c>
    </row>
    <row r="816" spans="1:7" ht="30" x14ac:dyDescent="0.25">
      <c r="A816" s="166" t="s">
        <v>1774</v>
      </c>
      <c r="B816" s="167" t="s">
        <v>1775</v>
      </c>
      <c r="C816" s="168" t="s">
        <v>210</v>
      </c>
      <c r="D816" s="169">
        <v>192.86</v>
      </c>
      <c r="E816" s="169"/>
      <c r="F816" s="169">
        <v>192.86</v>
      </c>
      <c r="G816" s="147">
        <v>9</v>
      </c>
    </row>
    <row r="817" spans="1:7" ht="30" x14ac:dyDescent="0.25">
      <c r="A817" s="166" t="s">
        <v>1776</v>
      </c>
      <c r="B817" s="167" t="s">
        <v>1777</v>
      </c>
      <c r="C817" s="168" t="s">
        <v>210</v>
      </c>
      <c r="D817" s="169">
        <v>169.69</v>
      </c>
      <c r="E817" s="169"/>
      <c r="F817" s="169">
        <v>169.69</v>
      </c>
      <c r="G817" s="147">
        <v>9</v>
      </c>
    </row>
    <row r="818" spans="1:7" ht="30" x14ac:dyDescent="0.25">
      <c r="A818" s="166" t="s">
        <v>1778</v>
      </c>
      <c r="B818" s="167" t="s">
        <v>1779</v>
      </c>
      <c r="C818" s="168" t="s">
        <v>210</v>
      </c>
      <c r="D818" s="169">
        <v>165.53</v>
      </c>
      <c r="E818" s="169"/>
      <c r="F818" s="169">
        <v>165.53</v>
      </c>
      <c r="G818" s="147">
        <v>9</v>
      </c>
    </row>
    <row r="819" spans="1:7" ht="30" x14ac:dyDescent="0.25">
      <c r="A819" s="166" t="s">
        <v>1780</v>
      </c>
      <c r="B819" s="167" t="s">
        <v>1781</v>
      </c>
      <c r="C819" s="168" t="s">
        <v>210</v>
      </c>
      <c r="D819" s="169">
        <v>210.18</v>
      </c>
      <c r="E819" s="169"/>
      <c r="F819" s="169">
        <v>210.18</v>
      </c>
      <c r="G819" s="147">
        <v>9</v>
      </c>
    </row>
    <row r="820" spans="1:7" ht="30" x14ac:dyDescent="0.25">
      <c r="A820" s="166" t="s">
        <v>1782</v>
      </c>
      <c r="B820" s="167" t="s">
        <v>1783</v>
      </c>
      <c r="C820" s="168" t="s">
        <v>210</v>
      </c>
      <c r="D820" s="169">
        <v>158.22</v>
      </c>
      <c r="E820" s="169"/>
      <c r="F820" s="169">
        <v>158.22</v>
      </c>
      <c r="G820" s="147">
        <v>9</v>
      </c>
    </row>
    <row r="821" spans="1:7" ht="30" x14ac:dyDescent="0.25">
      <c r="A821" s="166" t="s">
        <v>1784</v>
      </c>
      <c r="B821" s="167" t="s">
        <v>1785</v>
      </c>
      <c r="C821" s="168" t="s">
        <v>210</v>
      </c>
      <c r="D821" s="169">
        <v>228.65</v>
      </c>
      <c r="E821" s="169"/>
      <c r="F821" s="169">
        <v>228.65</v>
      </c>
      <c r="G821" s="147">
        <v>9</v>
      </c>
    </row>
    <row r="822" spans="1:7" ht="30" x14ac:dyDescent="0.25">
      <c r="A822" s="166" t="s">
        <v>1786</v>
      </c>
      <c r="B822" s="167" t="s">
        <v>1787</v>
      </c>
      <c r="C822" s="168" t="s">
        <v>210</v>
      </c>
      <c r="D822" s="169">
        <v>257.69</v>
      </c>
      <c r="E822" s="169"/>
      <c r="F822" s="169">
        <v>257.69</v>
      </c>
      <c r="G822" s="147">
        <v>9</v>
      </c>
    </row>
    <row r="823" spans="1:7" ht="30" x14ac:dyDescent="0.25">
      <c r="A823" s="166" t="s">
        <v>1788</v>
      </c>
      <c r="B823" s="167" t="s">
        <v>1789</v>
      </c>
      <c r="C823" s="168" t="s">
        <v>210</v>
      </c>
      <c r="D823" s="169">
        <v>1484.48</v>
      </c>
      <c r="E823" s="169"/>
      <c r="F823" s="169">
        <v>1484.48</v>
      </c>
      <c r="G823" s="147">
        <v>9</v>
      </c>
    </row>
    <row r="824" spans="1:7" ht="30" x14ac:dyDescent="0.25">
      <c r="A824" s="166" t="s">
        <v>1790</v>
      </c>
      <c r="B824" s="167" t="s">
        <v>1791</v>
      </c>
      <c r="C824" s="168" t="s">
        <v>210</v>
      </c>
      <c r="D824" s="169">
        <v>929.59</v>
      </c>
      <c r="E824" s="169"/>
      <c r="F824" s="169">
        <v>929.59</v>
      </c>
      <c r="G824" s="147">
        <v>9</v>
      </c>
    </row>
    <row r="825" spans="1:7" ht="30" x14ac:dyDescent="0.25">
      <c r="A825" s="166" t="s">
        <v>1792</v>
      </c>
      <c r="B825" s="167" t="s">
        <v>1793</v>
      </c>
      <c r="C825" s="168" t="s">
        <v>210</v>
      </c>
      <c r="D825" s="169">
        <v>1504.15</v>
      </c>
      <c r="E825" s="169"/>
      <c r="F825" s="169">
        <v>1504.15</v>
      </c>
      <c r="G825" s="147">
        <v>9</v>
      </c>
    </row>
    <row r="826" spans="1:7" x14ac:dyDescent="0.25">
      <c r="A826" s="166" t="s">
        <v>1794</v>
      </c>
      <c r="B826" s="167" t="s">
        <v>1795</v>
      </c>
      <c r="C826" s="168" t="s">
        <v>210</v>
      </c>
      <c r="D826" s="169">
        <v>295.82</v>
      </c>
      <c r="E826" s="169">
        <v>66.53</v>
      </c>
      <c r="F826" s="169">
        <v>362.35</v>
      </c>
      <c r="G826" s="147">
        <v>9</v>
      </c>
    </row>
    <row r="827" spans="1:7" ht="30" x14ac:dyDescent="0.25">
      <c r="A827" s="166" t="s">
        <v>1796</v>
      </c>
      <c r="B827" s="167" t="s">
        <v>1797</v>
      </c>
      <c r="C827" s="168" t="s">
        <v>210</v>
      </c>
      <c r="D827" s="169">
        <v>265.14</v>
      </c>
      <c r="E827" s="169"/>
      <c r="F827" s="169">
        <v>265.14</v>
      </c>
      <c r="G827" s="147">
        <v>9</v>
      </c>
    </row>
    <row r="828" spans="1:7" ht="30" x14ac:dyDescent="0.25">
      <c r="A828" s="166" t="s">
        <v>1798</v>
      </c>
      <c r="B828" s="167" t="s">
        <v>1799</v>
      </c>
      <c r="C828" s="168" t="s">
        <v>210</v>
      </c>
      <c r="D828" s="169">
        <v>290.73</v>
      </c>
      <c r="E828" s="169"/>
      <c r="F828" s="169">
        <v>290.73</v>
      </c>
      <c r="G828" s="147">
        <v>9</v>
      </c>
    </row>
    <row r="829" spans="1:7" ht="30" x14ac:dyDescent="0.25">
      <c r="A829" s="166" t="s">
        <v>1800</v>
      </c>
      <c r="B829" s="167" t="s">
        <v>1801</v>
      </c>
      <c r="C829" s="168" t="s">
        <v>210</v>
      </c>
      <c r="D829" s="169">
        <v>293.45999999999998</v>
      </c>
      <c r="E829" s="169"/>
      <c r="F829" s="169">
        <v>293.45999999999998</v>
      </c>
      <c r="G829" s="147">
        <v>9</v>
      </c>
    </row>
    <row r="830" spans="1:7" ht="30" x14ac:dyDescent="0.25">
      <c r="A830" s="166" t="s">
        <v>1802</v>
      </c>
      <c r="B830" s="167" t="s">
        <v>1803</v>
      </c>
      <c r="C830" s="168" t="s">
        <v>210</v>
      </c>
      <c r="D830" s="169">
        <v>244.94</v>
      </c>
      <c r="E830" s="169"/>
      <c r="F830" s="169">
        <v>244.94</v>
      </c>
      <c r="G830" s="147">
        <v>9</v>
      </c>
    </row>
    <row r="831" spans="1:7" ht="30" x14ac:dyDescent="0.25">
      <c r="A831" s="166" t="s">
        <v>1804</v>
      </c>
      <c r="B831" s="167" t="s">
        <v>1805</v>
      </c>
      <c r="C831" s="168" t="s">
        <v>210</v>
      </c>
      <c r="D831" s="169">
        <v>281.45999999999998</v>
      </c>
      <c r="E831" s="169"/>
      <c r="F831" s="169">
        <v>281.45999999999998</v>
      </c>
      <c r="G831" s="147">
        <v>9</v>
      </c>
    </row>
    <row r="832" spans="1:7" ht="30" x14ac:dyDescent="0.25">
      <c r="A832" s="166" t="s">
        <v>1806</v>
      </c>
      <c r="B832" s="167" t="s">
        <v>1807</v>
      </c>
      <c r="C832" s="168" t="s">
        <v>210</v>
      </c>
      <c r="D832" s="169">
        <v>276.86</v>
      </c>
      <c r="E832" s="169"/>
      <c r="F832" s="169">
        <v>276.86</v>
      </c>
      <c r="G832" s="147">
        <v>5</v>
      </c>
    </row>
    <row r="833" spans="1:7" x14ac:dyDescent="0.25">
      <c r="A833" s="166" t="s">
        <v>1808</v>
      </c>
      <c r="B833" s="167" t="s">
        <v>1809</v>
      </c>
      <c r="C833" s="168"/>
      <c r="D833" s="169"/>
      <c r="E833" s="169"/>
      <c r="F833" s="169"/>
      <c r="G833" s="147">
        <v>9</v>
      </c>
    </row>
    <row r="834" spans="1:7" x14ac:dyDescent="0.25">
      <c r="A834" s="166" t="s">
        <v>1810</v>
      </c>
      <c r="B834" s="167" t="s">
        <v>1811</v>
      </c>
      <c r="C834" s="168" t="s">
        <v>210</v>
      </c>
      <c r="D834" s="169">
        <v>101.04</v>
      </c>
      <c r="E834" s="169">
        <v>118.73</v>
      </c>
      <c r="F834" s="169">
        <v>219.77</v>
      </c>
      <c r="G834" s="147">
        <v>5</v>
      </c>
    </row>
    <row r="835" spans="1:7" x14ac:dyDescent="0.25">
      <c r="A835" s="166" t="s">
        <v>1812</v>
      </c>
      <c r="B835" s="167" t="s">
        <v>1813</v>
      </c>
      <c r="C835" s="168"/>
      <c r="D835" s="169"/>
      <c r="E835" s="169"/>
      <c r="F835" s="169"/>
      <c r="G835" s="147">
        <v>9</v>
      </c>
    </row>
    <row r="836" spans="1:7" x14ac:dyDescent="0.25">
      <c r="A836" s="166" t="s">
        <v>1814</v>
      </c>
      <c r="B836" s="167" t="s">
        <v>1815</v>
      </c>
      <c r="C836" s="168" t="s">
        <v>210</v>
      </c>
      <c r="D836" s="169"/>
      <c r="E836" s="169">
        <v>41.18</v>
      </c>
      <c r="F836" s="169">
        <v>41.18</v>
      </c>
      <c r="G836" s="147">
        <v>9</v>
      </c>
    </row>
    <row r="837" spans="1:7" x14ac:dyDescent="0.25">
      <c r="A837" s="166" t="s">
        <v>1816</v>
      </c>
      <c r="B837" s="167" t="s">
        <v>1817</v>
      </c>
      <c r="C837" s="168" t="s">
        <v>158</v>
      </c>
      <c r="D837" s="169">
        <v>2.0699999999999998</v>
      </c>
      <c r="E837" s="169">
        <v>5.65</v>
      </c>
      <c r="F837" s="169">
        <v>7.72</v>
      </c>
      <c r="G837" s="147">
        <v>9</v>
      </c>
    </row>
    <row r="838" spans="1:7" x14ac:dyDescent="0.25">
      <c r="A838" s="166" t="s">
        <v>1818</v>
      </c>
      <c r="B838" s="167" t="s">
        <v>1819</v>
      </c>
      <c r="C838" s="168" t="s">
        <v>158</v>
      </c>
      <c r="D838" s="169">
        <v>2.31</v>
      </c>
      <c r="E838" s="169">
        <v>5.65</v>
      </c>
      <c r="F838" s="169">
        <v>7.96</v>
      </c>
      <c r="G838" s="147">
        <v>9</v>
      </c>
    </row>
    <row r="839" spans="1:7" x14ac:dyDescent="0.25">
      <c r="A839" s="166" t="s">
        <v>1820</v>
      </c>
      <c r="B839" s="167" t="s">
        <v>1821</v>
      </c>
      <c r="C839" s="168" t="s">
        <v>158</v>
      </c>
      <c r="D839" s="169">
        <v>2.76</v>
      </c>
      <c r="E839" s="169">
        <v>5.65</v>
      </c>
      <c r="F839" s="169">
        <v>8.41</v>
      </c>
      <c r="G839" s="147">
        <v>9</v>
      </c>
    </row>
    <row r="840" spans="1:7" x14ac:dyDescent="0.25">
      <c r="A840" s="166" t="s">
        <v>1822</v>
      </c>
      <c r="B840" s="167" t="s">
        <v>1823</v>
      </c>
      <c r="C840" s="168" t="s">
        <v>158</v>
      </c>
      <c r="D840" s="169">
        <v>3.03</v>
      </c>
      <c r="E840" s="169">
        <v>5.65</v>
      </c>
      <c r="F840" s="169">
        <v>8.68</v>
      </c>
      <c r="G840" s="147">
        <v>9</v>
      </c>
    </row>
    <row r="841" spans="1:7" x14ac:dyDescent="0.25">
      <c r="A841" s="166" t="s">
        <v>1824</v>
      </c>
      <c r="B841" s="167" t="s">
        <v>1825</v>
      </c>
      <c r="C841" s="168" t="s">
        <v>158</v>
      </c>
      <c r="D841" s="169">
        <v>4.3</v>
      </c>
      <c r="E841" s="169">
        <v>5.65</v>
      </c>
      <c r="F841" s="169">
        <v>9.9499999999999993</v>
      </c>
      <c r="G841" s="147">
        <v>2</v>
      </c>
    </row>
    <row r="842" spans="1:7" x14ac:dyDescent="0.25">
      <c r="A842" s="166" t="s">
        <v>1826</v>
      </c>
      <c r="B842" s="167" t="s">
        <v>1827</v>
      </c>
      <c r="C842" s="168"/>
      <c r="D842" s="169"/>
      <c r="E842" s="169"/>
      <c r="F842" s="169"/>
      <c r="G842" s="147">
        <v>5</v>
      </c>
    </row>
    <row r="843" spans="1:7" x14ac:dyDescent="0.25">
      <c r="A843" s="166" t="s">
        <v>1828</v>
      </c>
      <c r="B843" s="167" t="s">
        <v>1829</v>
      </c>
      <c r="C843" s="168"/>
      <c r="D843" s="169"/>
      <c r="E843" s="169"/>
      <c r="F843" s="169"/>
      <c r="G843" s="147">
        <v>9</v>
      </c>
    </row>
    <row r="844" spans="1:7" x14ac:dyDescent="0.25">
      <c r="A844" s="166" t="s">
        <v>1830</v>
      </c>
      <c r="B844" s="167" t="s">
        <v>1831</v>
      </c>
      <c r="C844" s="168" t="s">
        <v>210</v>
      </c>
      <c r="D844" s="169">
        <v>121.12</v>
      </c>
      <c r="E844" s="169">
        <v>51.47</v>
      </c>
      <c r="F844" s="169">
        <v>172.59</v>
      </c>
      <c r="G844" s="147">
        <v>9</v>
      </c>
    </row>
    <row r="845" spans="1:7" x14ac:dyDescent="0.25">
      <c r="A845" s="166" t="s">
        <v>1832</v>
      </c>
      <c r="B845" s="167" t="s">
        <v>1833</v>
      </c>
      <c r="C845" s="168" t="s">
        <v>210</v>
      </c>
      <c r="D845" s="169">
        <v>129.94999999999999</v>
      </c>
      <c r="E845" s="169">
        <v>53.53</v>
      </c>
      <c r="F845" s="169">
        <v>183.48</v>
      </c>
      <c r="G845" s="147">
        <v>9</v>
      </c>
    </row>
    <row r="846" spans="1:7" x14ac:dyDescent="0.25">
      <c r="A846" s="166" t="s">
        <v>1834</v>
      </c>
      <c r="B846" s="167" t="s">
        <v>1835</v>
      </c>
      <c r="C846" s="168" t="s">
        <v>210</v>
      </c>
      <c r="D846" s="169">
        <v>138.76</v>
      </c>
      <c r="E846" s="169">
        <v>55.59</v>
      </c>
      <c r="F846" s="169">
        <v>194.35</v>
      </c>
      <c r="G846" s="147">
        <v>9</v>
      </c>
    </row>
    <row r="847" spans="1:7" x14ac:dyDescent="0.25">
      <c r="A847" s="166" t="s">
        <v>1836</v>
      </c>
      <c r="B847" s="167" t="s">
        <v>1837</v>
      </c>
      <c r="C847" s="168" t="s">
        <v>210</v>
      </c>
      <c r="D847" s="169">
        <v>152.19999999999999</v>
      </c>
      <c r="E847" s="169">
        <v>59.71</v>
      </c>
      <c r="F847" s="169">
        <v>211.91</v>
      </c>
      <c r="G847" s="147">
        <v>9</v>
      </c>
    </row>
    <row r="848" spans="1:7" x14ac:dyDescent="0.25">
      <c r="A848" s="166" t="s">
        <v>1838</v>
      </c>
      <c r="B848" s="167" t="s">
        <v>1839</v>
      </c>
      <c r="C848" s="168" t="s">
        <v>210</v>
      </c>
      <c r="D848" s="169">
        <v>82.95</v>
      </c>
      <c r="E848" s="169">
        <v>39.119999999999997</v>
      </c>
      <c r="F848" s="169">
        <v>122.07</v>
      </c>
      <c r="G848" s="147">
        <v>9</v>
      </c>
    </row>
    <row r="849" spans="1:7" ht="30" x14ac:dyDescent="0.25">
      <c r="A849" s="166" t="s">
        <v>1840</v>
      </c>
      <c r="B849" s="167" t="s">
        <v>1841</v>
      </c>
      <c r="C849" s="168" t="s">
        <v>210</v>
      </c>
      <c r="D849" s="169">
        <v>91.76</v>
      </c>
      <c r="E849" s="169">
        <v>41.18</v>
      </c>
      <c r="F849" s="169">
        <v>132.94</v>
      </c>
      <c r="G849" s="147">
        <v>9</v>
      </c>
    </row>
    <row r="850" spans="1:7" ht="30" x14ac:dyDescent="0.25">
      <c r="A850" s="166" t="s">
        <v>1842</v>
      </c>
      <c r="B850" s="167" t="s">
        <v>1843</v>
      </c>
      <c r="C850" s="168" t="s">
        <v>210</v>
      </c>
      <c r="D850" s="169">
        <v>100.58</v>
      </c>
      <c r="E850" s="169">
        <v>43.24</v>
      </c>
      <c r="F850" s="169">
        <v>143.82</v>
      </c>
      <c r="G850" s="147">
        <v>9</v>
      </c>
    </row>
    <row r="851" spans="1:7" ht="30" x14ac:dyDescent="0.25">
      <c r="A851" s="166" t="s">
        <v>1844</v>
      </c>
      <c r="B851" s="167" t="s">
        <v>1845</v>
      </c>
      <c r="C851" s="168" t="s">
        <v>210</v>
      </c>
      <c r="D851" s="169">
        <v>109.8</v>
      </c>
      <c r="E851" s="169">
        <v>47.36</v>
      </c>
      <c r="F851" s="169">
        <v>157.16</v>
      </c>
      <c r="G851" s="147">
        <v>9</v>
      </c>
    </row>
    <row r="852" spans="1:7" x14ac:dyDescent="0.25">
      <c r="A852" s="166" t="s">
        <v>1846</v>
      </c>
      <c r="B852" s="167" t="s">
        <v>1847</v>
      </c>
      <c r="C852" s="168" t="s">
        <v>210</v>
      </c>
      <c r="D852" s="169">
        <v>91.33</v>
      </c>
      <c r="E852" s="169">
        <v>49.41</v>
      </c>
      <c r="F852" s="169">
        <v>140.74</v>
      </c>
      <c r="G852" s="147">
        <v>9</v>
      </c>
    </row>
    <row r="853" spans="1:7" x14ac:dyDescent="0.25">
      <c r="A853" s="166" t="s">
        <v>1848</v>
      </c>
      <c r="B853" s="167" t="s">
        <v>1849</v>
      </c>
      <c r="C853" s="168" t="s">
        <v>210</v>
      </c>
      <c r="D853" s="169">
        <v>68.86</v>
      </c>
      <c r="E853" s="169">
        <v>37.06</v>
      </c>
      <c r="F853" s="169">
        <v>105.92</v>
      </c>
      <c r="G853" s="147">
        <v>9</v>
      </c>
    </row>
    <row r="854" spans="1:7" x14ac:dyDescent="0.25">
      <c r="A854" s="166" t="s">
        <v>1850</v>
      </c>
      <c r="B854" s="167" t="s">
        <v>1851</v>
      </c>
      <c r="C854" s="168" t="s">
        <v>210</v>
      </c>
      <c r="D854" s="169">
        <v>85.02</v>
      </c>
      <c r="E854" s="169">
        <v>26.77</v>
      </c>
      <c r="F854" s="169">
        <v>111.79</v>
      </c>
      <c r="G854" s="147">
        <v>9</v>
      </c>
    </row>
    <row r="855" spans="1:7" x14ac:dyDescent="0.25">
      <c r="A855" s="166" t="s">
        <v>1852</v>
      </c>
      <c r="B855" s="167" t="s">
        <v>1853</v>
      </c>
      <c r="C855" s="168" t="s">
        <v>210</v>
      </c>
      <c r="D855" s="169">
        <v>25.88</v>
      </c>
      <c r="E855" s="169">
        <v>5.25</v>
      </c>
      <c r="F855" s="169">
        <v>31.13</v>
      </c>
      <c r="G855" s="147">
        <v>9</v>
      </c>
    </row>
    <row r="856" spans="1:7" x14ac:dyDescent="0.25">
      <c r="A856" s="166" t="s">
        <v>1854</v>
      </c>
      <c r="B856" s="167" t="s">
        <v>1855</v>
      </c>
      <c r="C856" s="168" t="s">
        <v>210</v>
      </c>
      <c r="D856" s="169">
        <v>16.18</v>
      </c>
      <c r="E856" s="169">
        <v>5.25</v>
      </c>
      <c r="F856" s="169">
        <v>21.43</v>
      </c>
      <c r="G856" s="147">
        <v>5</v>
      </c>
    </row>
    <row r="857" spans="1:7" x14ac:dyDescent="0.25">
      <c r="A857" s="166" t="s">
        <v>1856</v>
      </c>
      <c r="B857" s="167" t="s">
        <v>1857</v>
      </c>
      <c r="C857" s="168"/>
      <c r="D857" s="169"/>
      <c r="E857" s="169"/>
      <c r="F857" s="169"/>
      <c r="G857" s="147">
        <v>9</v>
      </c>
    </row>
    <row r="858" spans="1:7" x14ac:dyDescent="0.25">
      <c r="A858" s="166" t="s">
        <v>1858</v>
      </c>
      <c r="B858" s="167" t="s">
        <v>1859</v>
      </c>
      <c r="C858" s="168" t="s">
        <v>726</v>
      </c>
      <c r="D858" s="169">
        <v>27.3</v>
      </c>
      <c r="E858" s="169"/>
      <c r="F858" s="169">
        <v>27.3</v>
      </c>
      <c r="G858" s="147">
        <v>9</v>
      </c>
    </row>
    <row r="859" spans="1:7" x14ac:dyDescent="0.25">
      <c r="A859" s="166" t="s">
        <v>1860</v>
      </c>
      <c r="B859" s="167" t="s">
        <v>1861</v>
      </c>
      <c r="C859" s="168" t="s">
        <v>726</v>
      </c>
      <c r="D859" s="169"/>
      <c r="E859" s="169">
        <v>5.28</v>
      </c>
      <c r="F859" s="169">
        <v>5.28</v>
      </c>
      <c r="G859" s="147">
        <v>9</v>
      </c>
    </row>
    <row r="860" spans="1:7" x14ac:dyDescent="0.25">
      <c r="A860" s="166" t="s">
        <v>1862</v>
      </c>
      <c r="B860" s="167" t="s">
        <v>1863</v>
      </c>
      <c r="C860" s="168" t="s">
        <v>726</v>
      </c>
      <c r="D860" s="169">
        <v>29.89</v>
      </c>
      <c r="E860" s="169"/>
      <c r="F860" s="169">
        <v>29.89</v>
      </c>
      <c r="G860" s="147">
        <v>9</v>
      </c>
    </row>
    <row r="861" spans="1:7" ht="30" x14ac:dyDescent="0.25">
      <c r="A861" s="166" t="s">
        <v>1864</v>
      </c>
      <c r="B861" s="167" t="s">
        <v>1865</v>
      </c>
      <c r="C861" s="168" t="s">
        <v>726</v>
      </c>
      <c r="D861" s="169">
        <v>30.45</v>
      </c>
      <c r="E861" s="169"/>
      <c r="F861" s="169">
        <v>30.45</v>
      </c>
      <c r="G861" s="147">
        <v>9</v>
      </c>
    </row>
    <row r="862" spans="1:7" ht="30" x14ac:dyDescent="0.25">
      <c r="A862" s="166" t="s">
        <v>1866</v>
      </c>
      <c r="B862" s="167" t="s">
        <v>1867</v>
      </c>
      <c r="C862" s="168" t="s">
        <v>726</v>
      </c>
      <c r="D862" s="169">
        <v>33.19</v>
      </c>
      <c r="E862" s="169"/>
      <c r="F862" s="169">
        <v>33.19</v>
      </c>
      <c r="G862" s="147">
        <v>9</v>
      </c>
    </row>
    <row r="863" spans="1:7" ht="30" x14ac:dyDescent="0.25">
      <c r="A863" s="166" t="s">
        <v>1868</v>
      </c>
      <c r="B863" s="167" t="s">
        <v>1869</v>
      </c>
      <c r="C863" s="168" t="s">
        <v>726</v>
      </c>
      <c r="D863" s="169">
        <v>10.81</v>
      </c>
      <c r="E863" s="169">
        <v>5.28</v>
      </c>
      <c r="F863" s="169">
        <v>16.09</v>
      </c>
      <c r="G863" s="147">
        <v>5</v>
      </c>
    </row>
    <row r="864" spans="1:7" x14ac:dyDescent="0.25">
      <c r="A864" s="166" t="s">
        <v>1870</v>
      </c>
      <c r="B864" s="167" t="s">
        <v>1871</v>
      </c>
      <c r="C864" s="168"/>
      <c r="D864" s="169"/>
      <c r="E864" s="169"/>
      <c r="F864" s="169"/>
      <c r="G864" s="147">
        <v>9</v>
      </c>
    </row>
    <row r="865" spans="1:7" x14ac:dyDescent="0.25">
      <c r="A865" s="166" t="s">
        <v>1872</v>
      </c>
      <c r="B865" s="167" t="s">
        <v>1873</v>
      </c>
      <c r="C865" s="168" t="s">
        <v>293</v>
      </c>
      <c r="D865" s="169">
        <v>2604.15</v>
      </c>
      <c r="E865" s="169">
        <v>792.39</v>
      </c>
      <c r="F865" s="169">
        <v>3396.54</v>
      </c>
      <c r="G865" s="147">
        <v>9</v>
      </c>
    </row>
    <row r="866" spans="1:7" x14ac:dyDescent="0.25">
      <c r="A866" s="166" t="s">
        <v>1874</v>
      </c>
      <c r="B866" s="167" t="s">
        <v>1875</v>
      </c>
      <c r="C866" s="168" t="s">
        <v>293</v>
      </c>
      <c r="D866" s="169">
        <v>2520.7399999999998</v>
      </c>
      <c r="E866" s="169">
        <v>874.25</v>
      </c>
      <c r="F866" s="169">
        <v>3394.99</v>
      </c>
      <c r="G866" s="147">
        <v>9</v>
      </c>
    </row>
    <row r="867" spans="1:7" x14ac:dyDescent="0.25">
      <c r="A867" s="166" t="s">
        <v>1876</v>
      </c>
      <c r="B867" s="167" t="s">
        <v>1877</v>
      </c>
      <c r="C867" s="168" t="s">
        <v>293</v>
      </c>
      <c r="D867" s="169">
        <v>2320.64</v>
      </c>
      <c r="E867" s="169">
        <v>753.35</v>
      </c>
      <c r="F867" s="169">
        <v>3073.99</v>
      </c>
      <c r="G867" s="147">
        <v>9</v>
      </c>
    </row>
    <row r="868" spans="1:7" x14ac:dyDescent="0.25">
      <c r="A868" s="166" t="s">
        <v>1878</v>
      </c>
      <c r="B868" s="167" t="s">
        <v>1879</v>
      </c>
      <c r="C868" s="168" t="s">
        <v>293</v>
      </c>
      <c r="D868" s="169">
        <v>2045.33</v>
      </c>
      <c r="E868" s="169">
        <v>745.73</v>
      </c>
      <c r="F868" s="169">
        <v>2791.06</v>
      </c>
      <c r="G868" s="147">
        <v>9</v>
      </c>
    </row>
    <row r="869" spans="1:7" x14ac:dyDescent="0.25">
      <c r="A869" s="166" t="s">
        <v>1880</v>
      </c>
      <c r="B869" s="167" t="s">
        <v>1881</v>
      </c>
      <c r="C869" s="168" t="s">
        <v>293</v>
      </c>
      <c r="D869" s="169">
        <v>2284.88</v>
      </c>
      <c r="E869" s="169">
        <v>799.05</v>
      </c>
      <c r="F869" s="169">
        <v>3083.93</v>
      </c>
      <c r="G869" s="147">
        <v>5</v>
      </c>
    </row>
    <row r="870" spans="1:7" x14ac:dyDescent="0.25">
      <c r="A870" s="166" t="s">
        <v>1882</v>
      </c>
      <c r="B870" s="167" t="s">
        <v>1883</v>
      </c>
      <c r="C870" s="168"/>
      <c r="D870" s="169"/>
      <c r="E870" s="169"/>
      <c r="F870" s="169"/>
      <c r="G870" s="147">
        <v>9</v>
      </c>
    </row>
    <row r="871" spans="1:7" x14ac:dyDescent="0.25">
      <c r="A871" s="166" t="s">
        <v>1884</v>
      </c>
      <c r="B871" s="167" t="s">
        <v>1885</v>
      </c>
      <c r="C871" s="168" t="s">
        <v>293</v>
      </c>
      <c r="D871" s="169">
        <v>4251</v>
      </c>
      <c r="E871" s="169">
        <v>1235.4000000000001</v>
      </c>
      <c r="F871" s="169">
        <v>5486.4</v>
      </c>
      <c r="G871" s="147">
        <v>9</v>
      </c>
    </row>
    <row r="872" spans="1:7" x14ac:dyDescent="0.25">
      <c r="A872" s="166" t="s">
        <v>1886</v>
      </c>
      <c r="B872" s="167" t="s">
        <v>1887</v>
      </c>
      <c r="C872" s="168" t="s">
        <v>268</v>
      </c>
      <c r="D872" s="169">
        <v>0.12</v>
      </c>
      <c r="E872" s="169">
        <v>5.77</v>
      </c>
      <c r="F872" s="169">
        <v>5.89</v>
      </c>
      <c r="G872" s="147">
        <v>9</v>
      </c>
    </row>
    <row r="873" spans="1:7" x14ac:dyDescent="0.25">
      <c r="A873" s="166" t="s">
        <v>1888</v>
      </c>
      <c r="B873" s="167" t="s">
        <v>1889</v>
      </c>
      <c r="C873" s="168" t="s">
        <v>268</v>
      </c>
      <c r="D873" s="169">
        <v>0.28999999999999998</v>
      </c>
      <c r="E873" s="169">
        <v>15.24</v>
      </c>
      <c r="F873" s="169">
        <v>15.53</v>
      </c>
      <c r="G873" s="147">
        <v>2</v>
      </c>
    </row>
    <row r="874" spans="1:7" x14ac:dyDescent="0.25">
      <c r="A874" s="166" t="s">
        <v>1890</v>
      </c>
      <c r="B874" s="167" t="s">
        <v>1891</v>
      </c>
      <c r="C874" s="168"/>
      <c r="D874" s="169"/>
      <c r="E874" s="169"/>
      <c r="F874" s="169"/>
      <c r="G874" s="147">
        <v>5</v>
      </c>
    </row>
    <row r="875" spans="1:7" x14ac:dyDescent="0.25">
      <c r="A875" s="166" t="s">
        <v>1892</v>
      </c>
      <c r="B875" s="167" t="s">
        <v>1893</v>
      </c>
      <c r="C875" s="168"/>
      <c r="D875" s="169"/>
      <c r="E875" s="169"/>
      <c r="F875" s="169"/>
      <c r="G875" s="147">
        <v>9</v>
      </c>
    </row>
    <row r="876" spans="1:7" x14ac:dyDescent="0.25">
      <c r="A876" s="166" t="s">
        <v>1894</v>
      </c>
      <c r="B876" s="167" t="s">
        <v>1895</v>
      </c>
      <c r="C876" s="168" t="s">
        <v>210</v>
      </c>
      <c r="D876" s="169">
        <v>45.12</v>
      </c>
      <c r="E876" s="169">
        <v>29.88</v>
      </c>
      <c r="F876" s="169">
        <v>75</v>
      </c>
      <c r="G876" s="147">
        <v>9</v>
      </c>
    </row>
    <row r="877" spans="1:7" x14ac:dyDescent="0.25">
      <c r="A877" s="166" t="s">
        <v>1896</v>
      </c>
      <c r="B877" s="167" t="s">
        <v>1897</v>
      </c>
      <c r="C877" s="168" t="s">
        <v>210</v>
      </c>
      <c r="D877" s="169">
        <v>60.8</v>
      </c>
      <c r="E877" s="169">
        <v>29.88</v>
      </c>
      <c r="F877" s="169">
        <v>90.68</v>
      </c>
      <c r="G877" s="147">
        <v>9</v>
      </c>
    </row>
    <row r="878" spans="1:7" x14ac:dyDescent="0.25">
      <c r="A878" s="166" t="s">
        <v>1898</v>
      </c>
      <c r="B878" s="167" t="s">
        <v>1899</v>
      </c>
      <c r="C878" s="168" t="s">
        <v>210</v>
      </c>
      <c r="D878" s="169">
        <v>35.04</v>
      </c>
      <c r="E878" s="169">
        <v>29.88</v>
      </c>
      <c r="F878" s="169">
        <v>64.92</v>
      </c>
      <c r="G878" s="147">
        <v>9</v>
      </c>
    </row>
    <row r="879" spans="1:7" x14ac:dyDescent="0.25">
      <c r="A879" s="166" t="s">
        <v>1900</v>
      </c>
      <c r="B879" s="167" t="s">
        <v>1901</v>
      </c>
      <c r="C879" s="168" t="s">
        <v>210</v>
      </c>
      <c r="D879" s="169">
        <v>85.86</v>
      </c>
      <c r="E879" s="169">
        <v>44.82</v>
      </c>
      <c r="F879" s="169">
        <v>130.68</v>
      </c>
      <c r="G879" s="147">
        <v>9</v>
      </c>
    </row>
    <row r="880" spans="1:7" x14ac:dyDescent="0.25">
      <c r="A880" s="166" t="s">
        <v>1902</v>
      </c>
      <c r="B880" s="167" t="s">
        <v>1903</v>
      </c>
      <c r="C880" s="168" t="s">
        <v>210</v>
      </c>
      <c r="D880" s="169">
        <v>101.79</v>
      </c>
      <c r="E880" s="169">
        <v>44.82</v>
      </c>
      <c r="F880" s="169">
        <v>146.61000000000001</v>
      </c>
      <c r="G880" s="147">
        <v>9</v>
      </c>
    </row>
    <row r="881" spans="1:7" x14ac:dyDescent="0.25">
      <c r="A881" s="166" t="s">
        <v>1904</v>
      </c>
      <c r="B881" s="167" t="s">
        <v>1905</v>
      </c>
      <c r="C881" s="168" t="s">
        <v>268</v>
      </c>
      <c r="D881" s="169">
        <v>0.99</v>
      </c>
      <c r="E881" s="169">
        <v>13.18</v>
      </c>
      <c r="F881" s="169">
        <v>14.17</v>
      </c>
      <c r="G881" s="147">
        <v>9</v>
      </c>
    </row>
    <row r="882" spans="1:7" ht="30" x14ac:dyDescent="0.25">
      <c r="A882" s="166" t="s">
        <v>1906</v>
      </c>
      <c r="B882" s="167" t="s">
        <v>1907</v>
      </c>
      <c r="C882" s="168" t="s">
        <v>268</v>
      </c>
      <c r="D882" s="169">
        <v>13.62</v>
      </c>
      <c r="E882" s="169">
        <v>16.47</v>
      </c>
      <c r="F882" s="169">
        <v>30.09</v>
      </c>
      <c r="G882" s="147">
        <v>9</v>
      </c>
    </row>
    <row r="883" spans="1:7" x14ac:dyDescent="0.25">
      <c r="A883" s="166" t="s">
        <v>1908</v>
      </c>
      <c r="B883" s="167" t="s">
        <v>1909</v>
      </c>
      <c r="C883" s="168" t="s">
        <v>268</v>
      </c>
      <c r="D883" s="169">
        <v>21.34</v>
      </c>
      <c r="E883" s="169">
        <v>16.47</v>
      </c>
      <c r="F883" s="169">
        <v>37.81</v>
      </c>
      <c r="G883" s="147">
        <v>5</v>
      </c>
    </row>
    <row r="884" spans="1:7" x14ac:dyDescent="0.25">
      <c r="A884" s="166" t="s">
        <v>1910</v>
      </c>
      <c r="B884" s="167" t="s">
        <v>1911</v>
      </c>
      <c r="C884" s="168"/>
      <c r="D884" s="169"/>
      <c r="E884" s="169"/>
      <c r="F884" s="169"/>
      <c r="G884" s="147">
        <v>9</v>
      </c>
    </row>
    <row r="885" spans="1:7" ht="30" x14ac:dyDescent="0.25">
      <c r="A885" s="166" t="s">
        <v>1912</v>
      </c>
      <c r="B885" s="167" t="s">
        <v>1913</v>
      </c>
      <c r="C885" s="168" t="s">
        <v>210</v>
      </c>
      <c r="D885" s="169">
        <v>40.36</v>
      </c>
      <c r="E885" s="169">
        <v>16.47</v>
      </c>
      <c r="F885" s="169">
        <v>56.83</v>
      </c>
      <c r="G885" s="147">
        <v>9</v>
      </c>
    </row>
    <row r="886" spans="1:7" ht="30" x14ac:dyDescent="0.25">
      <c r="A886" s="166" t="s">
        <v>1914</v>
      </c>
      <c r="B886" s="167" t="s">
        <v>1915</v>
      </c>
      <c r="C886" s="168" t="s">
        <v>210</v>
      </c>
      <c r="D886" s="169">
        <v>61.99</v>
      </c>
      <c r="E886" s="169">
        <v>16.47</v>
      </c>
      <c r="F886" s="169">
        <v>78.459999999999994</v>
      </c>
      <c r="G886" s="147">
        <v>9</v>
      </c>
    </row>
    <row r="887" spans="1:7" ht="30" x14ac:dyDescent="0.25">
      <c r="A887" s="166" t="s">
        <v>1916</v>
      </c>
      <c r="B887" s="167" t="s">
        <v>1917</v>
      </c>
      <c r="C887" s="168" t="s">
        <v>210</v>
      </c>
      <c r="D887" s="169">
        <v>151.52000000000001</v>
      </c>
      <c r="E887" s="169">
        <v>16.47</v>
      </c>
      <c r="F887" s="169">
        <v>167.99</v>
      </c>
      <c r="G887" s="147">
        <v>9</v>
      </c>
    </row>
    <row r="888" spans="1:7" x14ac:dyDescent="0.25">
      <c r="A888" s="166" t="s">
        <v>1918</v>
      </c>
      <c r="B888" s="167" t="s">
        <v>1919</v>
      </c>
      <c r="C888" s="168" t="s">
        <v>210</v>
      </c>
      <c r="D888" s="169">
        <v>163.25</v>
      </c>
      <c r="E888" s="169">
        <v>16.47</v>
      </c>
      <c r="F888" s="169">
        <v>179.72</v>
      </c>
      <c r="G888" s="147">
        <v>9</v>
      </c>
    </row>
    <row r="889" spans="1:7" ht="30" x14ac:dyDescent="0.25">
      <c r="A889" s="166" t="s">
        <v>1920</v>
      </c>
      <c r="B889" s="167" t="s">
        <v>1921</v>
      </c>
      <c r="C889" s="168" t="s">
        <v>268</v>
      </c>
      <c r="D889" s="169">
        <v>85.18</v>
      </c>
      <c r="E889" s="169">
        <v>8.23</v>
      </c>
      <c r="F889" s="169">
        <v>93.41</v>
      </c>
      <c r="G889" s="147">
        <v>9</v>
      </c>
    </row>
    <row r="890" spans="1:7" ht="30" x14ac:dyDescent="0.25">
      <c r="A890" s="166" t="s">
        <v>1922</v>
      </c>
      <c r="B890" s="167" t="s">
        <v>1923</v>
      </c>
      <c r="C890" s="168" t="s">
        <v>268</v>
      </c>
      <c r="D890" s="169">
        <v>79.3</v>
      </c>
      <c r="E890" s="169">
        <v>8.23</v>
      </c>
      <c r="F890" s="169">
        <v>87.53</v>
      </c>
      <c r="G890" s="147">
        <v>9</v>
      </c>
    </row>
    <row r="891" spans="1:7" ht="30" x14ac:dyDescent="0.25">
      <c r="A891" s="166" t="s">
        <v>1924</v>
      </c>
      <c r="B891" s="167" t="s">
        <v>1925</v>
      </c>
      <c r="C891" s="168" t="s">
        <v>268</v>
      </c>
      <c r="D891" s="169">
        <v>111.38</v>
      </c>
      <c r="E891" s="169">
        <v>8.23</v>
      </c>
      <c r="F891" s="169">
        <v>119.61</v>
      </c>
      <c r="G891" s="147">
        <v>9</v>
      </c>
    </row>
    <row r="892" spans="1:7" ht="30" x14ac:dyDescent="0.25">
      <c r="A892" s="166" t="s">
        <v>1926</v>
      </c>
      <c r="B892" s="167" t="s">
        <v>1927</v>
      </c>
      <c r="C892" s="168" t="s">
        <v>268</v>
      </c>
      <c r="D892" s="169">
        <v>170.74</v>
      </c>
      <c r="E892" s="169">
        <v>8.23</v>
      </c>
      <c r="F892" s="169">
        <v>178.97</v>
      </c>
      <c r="G892" s="147">
        <v>9</v>
      </c>
    </row>
    <row r="893" spans="1:7" x14ac:dyDescent="0.25">
      <c r="A893" s="166" t="s">
        <v>1928</v>
      </c>
      <c r="B893" s="167" t="s">
        <v>1929</v>
      </c>
      <c r="C893" s="168" t="s">
        <v>268</v>
      </c>
      <c r="D893" s="169">
        <v>55.56</v>
      </c>
      <c r="E893" s="169">
        <v>8.23</v>
      </c>
      <c r="F893" s="169">
        <v>63.79</v>
      </c>
      <c r="G893" s="147">
        <v>9</v>
      </c>
    </row>
    <row r="894" spans="1:7" x14ac:dyDescent="0.25">
      <c r="A894" s="166" t="s">
        <v>1930</v>
      </c>
      <c r="B894" s="167" t="s">
        <v>1931</v>
      </c>
      <c r="C894" s="168" t="s">
        <v>268</v>
      </c>
      <c r="D894" s="169">
        <v>106.2</v>
      </c>
      <c r="E894" s="169">
        <v>8.23</v>
      </c>
      <c r="F894" s="169">
        <v>114.43</v>
      </c>
      <c r="G894" s="147">
        <v>9</v>
      </c>
    </row>
    <row r="895" spans="1:7" x14ac:dyDescent="0.25">
      <c r="A895" s="166" t="s">
        <v>1932</v>
      </c>
      <c r="B895" s="167" t="s">
        <v>1933</v>
      </c>
      <c r="C895" s="168" t="s">
        <v>268</v>
      </c>
      <c r="D895" s="169">
        <v>71.81</v>
      </c>
      <c r="E895" s="169">
        <v>8.23</v>
      </c>
      <c r="F895" s="169">
        <v>80.040000000000006</v>
      </c>
      <c r="G895" s="147">
        <v>5</v>
      </c>
    </row>
    <row r="896" spans="1:7" x14ac:dyDescent="0.25">
      <c r="A896" s="166" t="s">
        <v>1934</v>
      </c>
      <c r="B896" s="167" t="s">
        <v>1935</v>
      </c>
      <c r="C896" s="168"/>
      <c r="D896" s="169"/>
      <c r="E896" s="169"/>
      <c r="F896" s="169"/>
      <c r="G896" s="147">
        <v>9</v>
      </c>
    </row>
    <row r="897" spans="1:7" x14ac:dyDescent="0.25">
      <c r="A897" s="166" t="s">
        <v>1936</v>
      </c>
      <c r="B897" s="167" t="s">
        <v>1937</v>
      </c>
      <c r="C897" s="168" t="s">
        <v>210</v>
      </c>
      <c r="D897" s="169">
        <v>81.08</v>
      </c>
      <c r="E897" s="169">
        <v>26.77</v>
      </c>
      <c r="F897" s="169">
        <v>107.85</v>
      </c>
      <c r="G897" s="147">
        <v>9</v>
      </c>
    </row>
    <row r="898" spans="1:7" x14ac:dyDescent="0.25">
      <c r="A898" s="166" t="s">
        <v>1938</v>
      </c>
      <c r="B898" s="167" t="s">
        <v>1939</v>
      </c>
      <c r="C898" s="168" t="s">
        <v>268</v>
      </c>
      <c r="D898" s="169">
        <v>105.34</v>
      </c>
      <c r="E898" s="169">
        <v>9.06</v>
      </c>
      <c r="F898" s="169">
        <v>114.4</v>
      </c>
      <c r="G898" s="147">
        <v>5</v>
      </c>
    </row>
    <row r="899" spans="1:7" x14ac:dyDescent="0.25">
      <c r="A899" s="166" t="s">
        <v>1940</v>
      </c>
      <c r="B899" s="167" t="s">
        <v>1941</v>
      </c>
      <c r="C899" s="168"/>
      <c r="D899" s="169"/>
      <c r="E899" s="169"/>
      <c r="F899" s="169"/>
      <c r="G899" s="147">
        <v>9</v>
      </c>
    </row>
    <row r="900" spans="1:7" ht="30" x14ac:dyDescent="0.25">
      <c r="A900" s="166" t="s">
        <v>1942</v>
      </c>
      <c r="B900" s="167" t="s">
        <v>1943</v>
      </c>
      <c r="C900" s="168" t="s">
        <v>210</v>
      </c>
      <c r="D900" s="169">
        <v>88.06</v>
      </c>
      <c r="E900" s="169">
        <v>16.47</v>
      </c>
      <c r="F900" s="169">
        <v>104.53</v>
      </c>
      <c r="G900" s="147">
        <v>9</v>
      </c>
    </row>
    <row r="901" spans="1:7" ht="30" x14ac:dyDescent="0.25">
      <c r="A901" s="166" t="s">
        <v>1944</v>
      </c>
      <c r="B901" s="167" t="s">
        <v>1945</v>
      </c>
      <c r="C901" s="168" t="s">
        <v>210</v>
      </c>
      <c r="D901" s="169">
        <v>157.9</v>
      </c>
      <c r="E901" s="169">
        <v>16.47</v>
      </c>
      <c r="F901" s="169">
        <v>174.37</v>
      </c>
      <c r="G901" s="147">
        <v>9</v>
      </c>
    </row>
    <row r="902" spans="1:7" ht="30" x14ac:dyDescent="0.25">
      <c r="A902" s="166" t="s">
        <v>1946</v>
      </c>
      <c r="B902" s="167" t="s">
        <v>1947</v>
      </c>
      <c r="C902" s="168" t="s">
        <v>210</v>
      </c>
      <c r="D902" s="169">
        <v>165.53</v>
      </c>
      <c r="E902" s="169">
        <v>16.47</v>
      </c>
      <c r="F902" s="169">
        <v>182</v>
      </c>
      <c r="G902" s="147">
        <v>9</v>
      </c>
    </row>
    <row r="903" spans="1:7" ht="30" x14ac:dyDescent="0.25">
      <c r="A903" s="166" t="s">
        <v>1948</v>
      </c>
      <c r="B903" s="167" t="s">
        <v>1949</v>
      </c>
      <c r="C903" s="168" t="s">
        <v>210</v>
      </c>
      <c r="D903" s="169">
        <v>84.59</v>
      </c>
      <c r="E903" s="169">
        <v>16.47</v>
      </c>
      <c r="F903" s="169">
        <v>101.06</v>
      </c>
      <c r="G903" s="147">
        <v>9</v>
      </c>
    </row>
    <row r="904" spans="1:7" ht="30" x14ac:dyDescent="0.25">
      <c r="A904" s="166" t="s">
        <v>1950</v>
      </c>
      <c r="B904" s="167" t="s">
        <v>1951</v>
      </c>
      <c r="C904" s="168" t="s">
        <v>268</v>
      </c>
      <c r="D904" s="169">
        <v>63.19</v>
      </c>
      <c r="E904" s="169">
        <v>8.23</v>
      </c>
      <c r="F904" s="169">
        <v>71.42</v>
      </c>
      <c r="G904" s="147">
        <v>9</v>
      </c>
    </row>
    <row r="905" spans="1:7" ht="30" x14ac:dyDescent="0.25">
      <c r="A905" s="166" t="s">
        <v>1952</v>
      </c>
      <c r="B905" s="167" t="s">
        <v>1953</v>
      </c>
      <c r="C905" s="168" t="s">
        <v>268</v>
      </c>
      <c r="D905" s="169">
        <v>67.569999999999993</v>
      </c>
      <c r="E905" s="169">
        <v>8.23</v>
      </c>
      <c r="F905" s="169">
        <v>75.8</v>
      </c>
      <c r="G905" s="147">
        <v>5</v>
      </c>
    </row>
    <row r="906" spans="1:7" x14ac:dyDescent="0.25">
      <c r="A906" s="166" t="s">
        <v>1954</v>
      </c>
      <c r="B906" s="167" t="s">
        <v>1955</v>
      </c>
      <c r="C906" s="168"/>
      <c r="D906" s="169"/>
      <c r="E906" s="169"/>
      <c r="F906" s="169"/>
      <c r="G906" s="147">
        <v>9</v>
      </c>
    </row>
    <row r="907" spans="1:7" ht="30" x14ac:dyDescent="0.25">
      <c r="A907" s="166" t="s">
        <v>1956</v>
      </c>
      <c r="B907" s="167" t="s">
        <v>1957</v>
      </c>
      <c r="C907" s="168" t="s">
        <v>210</v>
      </c>
      <c r="D907" s="169">
        <v>243.65</v>
      </c>
      <c r="E907" s="169">
        <v>41.43</v>
      </c>
      <c r="F907" s="169">
        <v>285.08</v>
      </c>
      <c r="G907" s="147">
        <v>9</v>
      </c>
    </row>
    <row r="908" spans="1:7" ht="30" x14ac:dyDescent="0.25">
      <c r="A908" s="166" t="s">
        <v>1958</v>
      </c>
      <c r="B908" s="167" t="s">
        <v>1959</v>
      </c>
      <c r="C908" s="168" t="s">
        <v>210</v>
      </c>
      <c r="D908" s="169">
        <v>142.52000000000001</v>
      </c>
      <c r="E908" s="169">
        <v>17.920000000000002</v>
      </c>
      <c r="F908" s="169">
        <v>160.44</v>
      </c>
      <c r="G908" s="147">
        <v>9</v>
      </c>
    </row>
    <row r="909" spans="1:7" ht="30" x14ac:dyDescent="0.25">
      <c r="A909" s="166" t="s">
        <v>36</v>
      </c>
      <c r="B909" s="167" t="s">
        <v>1960</v>
      </c>
      <c r="C909" s="168" t="s">
        <v>210</v>
      </c>
      <c r="D909" s="169">
        <v>125.82</v>
      </c>
      <c r="E909" s="169">
        <v>17.920000000000002</v>
      </c>
      <c r="F909" s="169">
        <v>143.74</v>
      </c>
      <c r="G909" s="147">
        <v>9</v>
      </c>
    </row>
    <row r="910" spans="1:7" ht="30" x14ac:dyDescent="0.25">
      <c r="A910" s="166" t="s">
        <v>1961</v>
      </c>
      <c r="B910" s="167" t="s">
        <v>1962</v>
      </c>
      <c r="C910" s="168" t="s">
        <v>210</v>
      </c>
      <c r="D910" s="169">
        <v>128.71</v>
      </c>
      <c r="E910" s="169">
        <v>16.47</v>
      </c>
      <c r="F910" s="169">
        <v>145.18</v>
      </c>
      <c r="G910" s="147">
        <v>5</v>
      </c>
    </row>
    <row r="911" spans="1:7" x14ac:dyDescent="0.25">
      <c r="A911" s="166" t="s">
        <v>1963</v>
      </c>
      <c r="B911" s="167" t="s">
        <v>1964</v>
      </c>
      <c r="C911" s="168"/>
      <c r="D911" s="169"/>
      <c r="E911" s="169"/>
      <c r="F911" s="169"/>
      <c r="G911" s="147">
        <v>9</v>
      </c>
    </row>
    <row r="912" spans="1:7" x14ac:dyDescent="0.25">
      <c r="A912" s="166" t="s">
        <v>1965</v>
      </c>
      <c r="B912" s="167" t="s">
        <v>1966</v>
      </c>
      <c r="C912" s="168" t="s">
        <v>210</v>
      </c>
      <c r="D912" s="169">
        <v>72.42</v>
      </c>
      <c r="E912" s="169">
        <v>16.47</v>
      </c>
      <c r="F912" s="169">
        <v>88.89</v>
      </c>
      <c r="G912" s="147">
        <v>9</v>
      </c>
    </row>
    <row r="913" spans="1:7" x14ac:dyDescent="0.25">
      <c r="A913" s="166" t="s">
        <v>1967</v>
      </c>
      <c r="B913" s="167" t="s">
        <v>1968</v>
      </c>
      <c r="C913" s="168" t="s">
        <v>210</v>
      </c>
      <c r="D913" s="169">
        <v>107.85</v>
      </c>
      <c r="E913" s="169">
        <v>16.47</v>
      </c>
      <c r="F913" s="169">
        <v>124.32</v>
      </c>
      <c r="G913" s="147">
        <v>9</v>
      </c>
    </row>
    <row r="914" spans="1:7" x14ac:dyDescent="0.25">
      <c r="A914" s="166" t="s">
        <v>1969</v>
      </c>
      <c r="B914" s="167" t="s">
        <v>1970</v>
      </c>
      <c r="C914" s="168" t="s">
        <v>268</v>
      </c>
      <c r="D914" s="169">
        <v>164.12</v>
      </c>
      <c r="E914" s="169">
        <v>8.23</v>
      </c>
      <c r="F914" s="169">
        <v>172.35</v>
      </c>
      <c r="G914" s="147">
        <v>5</v>
      </c>
    </row>
    <row r="915" spans="1:7" x14ac:dyDescent="0.25">
      <c r="A915" s="166" t="s">
        <v>1971</v>
      </c>
      <c r="B915" s="167" t="s">
        <v>1972</v>
      </c>
      <c r="C915" s="168"/>
      <c r="D915" s="169"/>
      <c r="E915" s="169"/>
      <c r="F915" s="169"/>
      <c r="G915" s="147">
        <v>9</v>
      </c>
    </row>
    <row r="916" spans="1:7" x14ac:dyDescent="0.25">
      <c r="A916" s="166" t="s">
        <v>1973</v>
      </c>
      <c r="B916" s="167" t="s">
        <v>1974</v>
      </c>
      <c r="C916" s="168" t="s">
        <v>158</v>
      </c>
      <c r="D916" s="169">
        <v>74.95</v>
      </c>
      <c r="E916" s="169">
        <v>4.12</v>
      </c>
      <c r="F916" s="169">
        <v>79.069999999999993</v>
      </c>
      <c r="G916" s="147">
        <v>9</v>
      </c>
    </row>
    <row r="917" spans="1:7" x14ac:dyDescent="0.25">
      <c r="A917" s="166" t="s">
        <v>1975</v>
      </c>
      <c r="B917" s="167" t="s">
        <v>1976</v>
      </c>
      <c r="C917" s="168" t="s">
        <v>158</v>
      </c>
      <c r="D917" s="169">
        <v>74.95</v>
      </c>
      <c r="E917" s="169">
        <v>4.12</v>
      </c>
      <c r="F917" s="169">
        <v>79.069999999999993</v>
      </c>
      <c r="G917" s="147">
        <v>5</v>
      </c>
    </row>
    <row r="918" spans="1:7" x14ac:dyDescent="0.25">
      <c r="A918" s="166" t="s">
        <v>1977</v>
      </c>
      <c r="B918" s="167" t="s">
        <v>1978</v>
      </c>
      <c r="C918" s="168"/>
      <c r="D918" s="169"/>
      <c r="E918" s="169"/>
      <c r="F918" s="169"/>
      <c r="G918" s="147">
        <v>9</v>
      </c>
    </row>
    <row r="919" spans="1:7" x14ac:dyDescent="0.25">
      <c r="A919" s="166" t="s">
        <v>1979</v>
      </c>
      <c r="B919" s="167" t="s">
        <v>1980</v>
      </c>
      <c r="C919" s="168" t="s">
        <v>210</v>
      </c>
      <c r="D919" s="169">
        <v>783.34</v>
      </c>
      <c r="E919" s="169"/>
      <c r="F919" s="169">
        <v>783.34</v>
      </c>
      <c r="G919" s="147">
        <v>5</v>
      </c>
    </row>
    <row r="920" spans="1:7" x14ac:dyDescent="0.25">
      <c r="A920" s="166" t="s">
        <v>1981</v>
      </c>
      <c r="B920" s="167" t="s">
        <v>1982</v>
      </c>
      <c r="C920" s="168"/>
      <c r="D920" s="169"/>
      <c r="E920" s="169"/>
      <c r="F920" s="169"/>
      <c r="G920" s="147">
        <v>9</v>
      </c>
    </row>
    <row r="921" spans="1:7" x14ac:dyDescent="0.25">
      <c r="A921" s="166" t="s">
        <v>1983</v>
      </c>
      <c r="B921" s="167" t="s">
        <v>1984</v>
      </c>
      <c r="C921" s="168" t="s">
        <v>210</v>
      </c>
      <c r="D921" s="169">
        <v>124.75</v>
      </c>
      <c r="E921" s="169">
        <v>84</v>
      </c>
      <c r="F921" s="169">
        <v>208.75</v>
      </c>
      <c r="G921" s="147">
        <v>9</v>
      </c>
    </row>
    <row r="922" spans="1:7" x14ac:dyDescent="0.25">
      <c r="A922" s="166" t="s">
        <v>1985</v>
      </c>
      <c r="B922" s="167" t="s">
        <v>1986</v>
      </c>
      <c r="C922" s="168" t="s">
        <v>210</v>
      </c>
      <c r="D922" s="169">
        <v>168.6</v>
      </c>
      <c r="E922" s="169">
        <v>75.599999999999994</v>
      </c>
      <c r="F922" s="169">
        <v>244.2</v>
      </c>
      <c r="G922" s="147">
        <v>9</v>
      </c>
    </row>
    <row r="923" spans="1:7" x14ac:dyDescent="0.25">
      <c r="A923" s="166" t="s">
        <v>1987</v>
      </c>
      <c r="B923" s="167" t="s">
        <v>1988</v>
      </c>
      <c r="C923" s="168" t="s">
        <v>210</v>
      </c>
      <c r="D923" s="169">
        <v>180.87</v>
      </c>
      <c r="E923" s="169">
        <v>84</v>
      </c>
      <c r="F923" s="169">
        <v>264.87</v>
      </c>
      <c r="G923" s="147">
        <v>5</v>
      </c>
    </row>
    <row r="924" spans="1:7" x14ac:dyDescent="0.25">
      <c r="A924" s="166" t="s">
        <v>1989</v>
      </c>
      <c r="B924" s="167" t="s">
        <v>1990</v>
      </c>
      <c r="C924" s="168"/>
      <c r="D924" s="169"/>
      <c r="E924" s="169"/>
      <c r="F924" s="169"/>
      <c r="G924" s="147">
        <v>9</v>
      </c>
    </row>
    <row r="925" spans="1:7" x14ac:dyDescent="0.25">
      <c r="A925" s="166" t="s">
        <v>1991</v>
      </c>
      <c r="B925" s="167" t="s">
        <v>1992</v>
      </c>
      <c r="C925" s="168" t="s">
        <v>268</v>
      </c>
      <c r="D925" s="169">
        <v>57.49</v>
      </c>
      <c r="E925" s="169">
        <v>50.22</v>
      </c>
      <c r="F925" s="169">
        <v>107.71</v>
      </c>
      <c r="G925" s="147">
        <v>9</v>
      </c>
    </row>
    <row r="926" spans="1:7" x14ac:dyDescent="0.25">
      <c r="A926" s="166" t="s">
        <v>1993</v>
      </c>
      <c r="B926" s="167" t="s">
        <v>1994</v>
      </c>
      <c r="C926" s="168" t="s">
        <v>268</v>
      </c>
      <c r="D926" s="169">
        <v>89.15</v>
      </c>
      <c r="E926" s="169">
        <v>59.34</v>
      </c>
      <c r="F926" s="169">
        <v>148.49</v>
      </c>
      <c r="G926" s="147">
        <v>9</v>
      </c>
    </row>
    <row r="927" spans="1:7" x14ac:dyDescent="0.25">
      <c r="A927" s="166" t="s">
        <v>39</v>
      </c>
      <c r="B927" s="167" t="s">
        <v>1995</v>
      </c>
      <c r="C927" s="168" t="s">
        <v>268</v>
      </c>
      <c r="D927" s="169">
        <v>165.24</v>
      </c>
      <c r="E927" s="169">
        <v>63.91</v>
      </c>
      <c r="F927" s="169">
        <v>229.15</v>
      </c>
      <c r="G927" s="147">
        <v>9</v>
      </c>
    </row>
    <row r="928" spans="1:7" x14ac:dyDescent="0.25">
      <c r="A928" s="166" t="s">
        <v>37</v>
      </c>
      <c r="B928" s="167" t="s">
        <v>1996</v>
      </c>
      <c r="C928" s="168" t="s">
        <v>268</v>
      </c>
      <c r="D928" s="169">
        <v>44.25</v>
      </c>
      <c r="E928" s="169">
        <v>50.22</v>
      </c>
      <c r="F928" s="169">
        <v>94.47</v>
      </c>
      <c r="G928" s="147">
        <v>9</v>
      </c>
    </row>
    <row r="929" spans="1:7" x14ac:dyDescent="0.25">
      <c r="A929" s="166" t="s">
        <v>38</v>
      </c>
      <c r="B929" s="167" t="s">
        <v>1997</v>
      </c>
      <c r="C929" s="168" t="s">
        <v>268</v>
      </c>
      <c r="D929" s="169">
        <v>68.400000000000006</v>
      </c>
      <c r="E929" s="169">
        <v>59.34</v>
      </c>
      <c r="F929" s="169">
        <v>127.74</v>
      </c>
      <c r="G929" s="147">
        <v>9</v>
      </c>
    </row>
    <row r="930" spans="1:7" x14ac:dyDescent="0.25">
      <c r="A930" s="166" t="s">
        <v>1998</v>
      </c>
      <c r="B930" s="167" t="s">
        <v>1999</v>
      </c>
      <c r="C930" s="168" t="s">
        <v>268</v>
      </c>
      <c r="D930" s="169">
        <v>84.18</v>
      </c>
      <c r="E930" s="169">
        <v>43.37</v>
      </c>
      <c r="F930" s="169">
        <v>127.55</v>
      </c>
      <c r="G930" s="147">
        <v>9</v>
      </c>
    </row>
    <row r="931" spans="1:7" x14ac:dyDescent="0.25">
      <c r="A931" s="166" t="s">
        <v>2000</v>
      </c>
      <c r="B931" s="167" t="s">
        <v>2001</v>
      </c>
      <c r="C931" s="168" t="s">
        <v>158</v>
      </c>
      <c r="D931" s="169">
        <v>15.26</v>
      </c>
      <c r="E931" s="169">
        <v>1.3</v>
      </c>
      <c r="F931" s="169">
        <v>16.559999999999999</v>
      </c>
      <c r="G931" s="147">
        <v>9</v>
      </c>
    </row>
    <row r="932" spans="1:7" x14ac:dyDescent="0.25">
      <c r="A932" s="166" t="s">
        <v>2002</v>
      </c>
      <c r="B932" s="167" t="s">
        <v>2003</v>
      </c>
      <c r="C932" s="168" t="s">
        <v>158</v>
      </c>
      <c r="D932" s="169">
        <v>18.05</v>
      </c>
      <c r="E932" s="169">
        <v>1.86</v>
      </c>
      <c r="F932" s="169">
        <v>19.91</v>
      </c>
      <c r="G932" s="147">
        <v>9</v>
      </c>
    </row>
    <row r="933" spans="1:7" x14ac:dyDescent="0.25">
      <c r="A933" s="166" t="s">
        <v>2004</v>
      </c>
      <c r="B933" s="167" t="s">
        <v>2005</v>
      </c>
      <c r="C933" s="168" t="s">
        <v>158</v>
      </c>
      <c r="D933" s="169">
        <v>19.32</v>
      </c>
      <c r="E933" s="169">
        <v>2.6</v>
      </c>
      <c r="F933" s="169">
        <v>21.92</v>
      </c>
      <c r="G933" s="147">
        <v>5</v>
      </c>
    </row>
    <row r="934" spans="1:7" x14ac:dyDescent="0.25">
      <c r="A934" s="166" t="s">
        <v>2006</v>
      </c>
      <c r="B934" s="167" t="s">
        <v>2007</v>
      </c>
      <c r="C934" s="168"/>
      <c r="D934" s="169"/>
      <c r="E934" s="169"/>
      <c r="F934" s="169"/>
      <c r="G934" s="147">
        <v>9</v>
      </c>
    </row>
    <row r="935" spans="1:7" x14ac:dyDescent="0.25">
      <c r="A935" s="166" t="s">
        <v>2008</v>
      </c>
      <c r="B935" s="167" t="s">
        <v>2009</v>
      </c>
      <c r="C935" s="168" t="s">
        <v>268</v>
      </c>
      <c r="D935" s="169">
        <v>2.52</v>
      </c>
      <c r="E935" s="169">
        <v>16.47</v>
      </c>
      <c r="F935" s="169">
        <v>18.989999999999998</v>
      </c>
      <c r="G935" s="147">
        <v>9</v>
      </c>
    </row>
    <row r="936" spans="1:7" x14ac:dyDescent="0.25">
      <c r="A936" s="166" t="s">
        <v>2010</v>
      </c>
      <c r="B936" s="167" t="s">
        <v>2011</v>
      </c>
      <c r="C936" s="168" t="s">
        <v>210</v>
      </c>
      <c r="D936" s="169"/>
      <c r="E936" s="169">
        <v>44.82</v>
      </c>
      <c r="F936" s="169">
        <v>44.82</v>
      </c>
      <c r="G936" s="147">
        <v>9</v>
      </c>
    </row>
    <row r="937" spans="1:7" x14ac:dyDescent="0.25">
      <c r="A937" s="166" t="s">
        <v>2012</v>
      </c>
      <c r="B937" s="167" t="s">
        <v>2013</v>
      </c>
      <c r="C937" s="168" t="s">
        <v>210</v>
      </c>
      <c r="D937" s="169"/>
      <c r="E937" s="169">
        <v>44.82</v>
      </c>
      <c r="F937" s="169">
        <v>44.82</v>
      </c>
      <c r="G937" s="147">
        <v>9</v>
      </c>
    </row>
    <row r="938" spans="1:7" x14ac:dyDescent="0.25">
      <c r="A938" s="166" t="s">
        <v>2014</v>
      </c>
      <c r="B938" s="167" t="s">
        <v>2015</v>
      </c>
      <c r="C938" s="168" t="s">
        <v>210</v>
      </c>
      <c r="D938" s="169"/>
      <c r="E938" s="169">
        <v>20.6</v>
      </c>
      <c r="F938" s="169">
        <v>20.6</v>
      </c>
      <c r="G938" s="147">
        <v>9</v>
      </c>
    </row>
    <row r="939" spans="1:7" x14ac:dyDescent="0.25">
      <c r="A939" s="166" t="s">
        <v>2016</v>
      </c>
      <c r="B939" s="167" t="s">
        <v>2017</v>
      </c>
      <c r="C939" s="168" t="s">
        <v>210</v>
      </c>
      <c r="D939" s="169"/>
      <c r="E939" s="169">
        <v>29.88</v>
      </c>
      <c r="F939" s="169">
        <v>29.88</v>
      </c>
      <c r="G939" s="147">
        <v>9</v>
      </c>
    </row>
    <row r="940" spans="1:7" x14ac:dyDescent="0.25">
      <c r="A940" s="166" t="s">
        <v>2018</v>
      </c>
      <c r="B940" s="167" t="s">
        <v>2019</v>
      </c>
      <c r="C940" s="168" t="s">
        <v>210</v>
      </c>
      <c r="D940" s="169">
        <v>3.26</v>
      </c>
      <c r="E940" s="169">
        <v>16.47</v>
      </c>
      <c r="F940" s="169">
        <v>19.73</v>
      </c>
      <c r="G940" s="147">
        <v>9</v>
      </c>
    </row>
    <row r="941" spans="1:7" ht="30" x14ac:dyDescent="0.25">
      <c r="A941" s="166" t="s">
        <v>2020</v>
      </c>
      <c r="B941" s="167" t="s">
        <v>2021</v>
      </c>
      <c r="C941" s="168" t="s">
        <v>210</v>
      </c>
      <c r="D941" s="169">
        <v>9.7799999999999994</v>
      </c>
      <c r="E941" s="169">
        <v>16.47</v>
      </c>
      <c r="F941" s="169">
        <v>26.25</v>
      </c>
      <c r="G941" s="147">
        <v>2</v>
      </c>
    </row>
    <row r="942" spans="1:7" x14ac:dyDescent="0.25">
      <c r="A942" s="166" t="s">
        <v>2022</v>
      </c>
      <c r="B942" s="167" t="s">
        <v>2023</v>
      </c>
      <c r="C942" s="168"/>
      <c r="D942" s="169"/>
      <c r="E942" s="169"/>
      <c r="F942" s="169"/>
      <c r="G942" s="147">
        <v>5</v>
      </c>
    </row>
    <row r="943" spans="1:7" x14ac:dyDescent="0.25">
      <c r="A943" s="166" t="s">
        <v>2024</v>
      </c>
      <c r="B943" s="167" t="s">
        <v>2025</v>
      </c>
      <c r="C943" s="168"/>
      <c r="D943" s="169"/>
      <c r="E943" s="169"/>
      <c r="F943" s="169"/>
      <c r="G943" s="147">
        <v>9</v>
      </c>
    </row>
    <row r="944" spans="1:7" x14ac:dyDescent="0.25">
      <c r="A944" s="166" t="s">
        <v>2026</v>
      </c>
      <c r="B944" s="167" t="s">
        <v>2027</v>
      </c>
      <c r="C944" s="168" t="s">
        <v>293</v>
      </c>
      <c r="D944" s="169">
        <v>1000.53</v>
      </c>
      <c r="E944" s="169">
        <v>293.51</v>
      </c>
      <c r="F944" s="169">
        <v>1294.04</v>
      </c>
      <c r="G944" s="147">
        <v>9</v>
      </c>
    </row>
    <row r="945" spans="1:7" x14ac:dyDescent="0.25">
      <c r="A945" s="166" t="s">
        <v>2028</v>
      </c>
      <c r="B945" s="167" t="s">
        <v>2029</v>
      </c>
      <c r="C945" s="168" t="s">
        <v>293</v>
      </c>
      <c r="D945" s="169">
        <v>458.9</v>
      </c>
      <c r="E945" s="169">
        <v>293.51</v>
      </c>
      <c r="F945" s="169">
        <v>752.41</v>
      </c>
      <c r="G945" s="147">
        <v>9</v>
      </c>
    </row>
    <row r="946" spans="1:7" x14ac:dyDescent="0.25">
      <c r="A946" s="166" t="s">
        <v>2030</v>
      </c>
      <c r="B946" s="167" t="s">
        <v>2031</v>
      </c>
      <c r="C946" s="168" t="s">
        <v>293</v>
      </c>
      <c r="D946" s="169">
        <v>416.33</v>
      </c>
      <c r="E946" s="169">
        <v>293.51</v>
      </c>
      <c r="F946" s="169">
        <v>709.84</v>
      </c>
      <c r="G946" s="147">
        <v>9</v>
      </c>
    </row>
    <row r="947" spans="1:7" x14ac:dyDescent="0.25">
      <c r="A947" s="166" t="s">
        <v>2032</v>
      </c>
      <c r="B947" s="167" t="s">
        <v>2033</v>
      </c>
      <c r="C947" s="168" t="s">
        <v>210</v>
      </c>
      <c r="D947" s="169">
        <v>3.93</v>
      </c>
      <c r="E947" s="169">
        <v>22.86</v>
      </c>
      <c r="F947" s="169">
        <v>26.79</v>
      </c>
      <c r="G947" s="147">
        <v>9</v>
      </c>
    </row>
    <row r="948" spans="1:7" x14ac:dyDescent="0.25">
      <c r="A948" s="166" t="s">
        <v>2034</v>
      </c>
      <c r="B948" s="167" t="s">
        <v>2035</v>
      </c>
      <c r="C948" s="168" t="s">
        <v>210</v>
      </c>
      <c r="D948" s="169">
        <v>9.07</v>
      </c>
      <c r="E948" s="169">
        <v>22.45</v>
      </c>
      <c r="F948" s="169">
        <v>31.52</v>
      </c>
      <c r="G948" s="147">
        <v>9</v>
      </c>
    </row>
    <row r="949" spans="1:7" x14ac:dyDescent="0.25">
      <c r="A949" s="166" t="s">
        <v>2036</v>
      </c>
      <c r="B949" s="167" t="s">
        <v>2037</v>
      </c>
      <c r="C949" s="168" t="s">
        <v>293</v>
      </c>
      <c r="D949" s="169">
        <v>1151.52</v>
      </c>
      <c r="E949" s="169">
        <v>293.51</v>
      </c>
      <c r="F949" s="169">
        <v>1445.03</v>
      </c>
      <c r="G949" s="147">
        <v>5</v>
      </c>
    </row>
    <row r="950" spans="1:7" x14ac:dyDescent="0.25">
      <c r="A950" s="166" t="s">
        <v>2038</v>
      </c>
      <c r="B950" s="167" t="s">
        <v>2039</v>
      </c>
      <c r="C950" s="168"/>
      <c r="D950" s="169"/>
      <c r="E950" s="169"/>
      <c r="F950" s="169"/>
      <c r="G950" s="147">
        <v>9</v>
      </c>
    </row>
    <row r="951" spans="1:7" x14ac:dyDescent="0.25">
      <c r="A951" s="166" t="s">
        <v>44</v>
      </c>
      <c r="B951" s="167" t="s">
        <v>2040</v>
      </c>
      <c r="C951" s="168" t="s">
        <v>210</v>
      </c>
      <c r="D951" s="169">
        <v>2.29</v>
      </c>
      <c r="E951" s="169">
        <v>4.3499999999999996</v>
      </c>
      <c r="F951" s="169">
        <v>6.64</v>
      </c>
      <c r="G951" s="147">
        <v>9</v>
      </c>
    </row>
    <row r="952" spans="1:7" x14ac:dyDescent="0.25">
      <c r="A952" s="166" t="s">
        <v>2041</v>
      </c>
      <c r="B952" s="167" t="s">
        <v>2042</v>
      </c>
      <c r="C952" s="168" t="s">
        <v>210</v>
      </c>
      <c r="D952" s="169">
        <v>1.48</v>
      </c>
      <c r="E952" s="169">
        <v>4.3499999999999996</v>
      </c>
      <c r="F952" s="169">
        <v>5.83</v>
      </c>
      <c r="G952" s="147">
        <v>9</v>
      </c>
    </row>
    <row r="953" spans="1:7" x14ac:dyDescent="0.25">
      <c r="A953" s="166" t="s">
        <v>2043</v>
      </c>
      <c r="B953" s="167" t="s">
        <v>2044</v>
      </c>
      <c r="C953" s="168" t="s">
        <v>210</v>
      </c>
      <c r="D953" s="169">
        <v>7.31</v>
      </c>
      <c r="E953" s="169">
        <v>4.3499999999999996</v>
      </c>
      <c r="F953" s="169">
        <v>11.66</v>
      </c>
      <c r="G953" s="147">
        <v>9</v>
      </c>
    </row>
    <row r="954" spans="1:7" x14ac:dyDescent="0.25">
      <c r="A954" s="166" t="s">
        <v>2045</v>
      </c>
      <c r="B954" s="167" t="s">
        <v>2046</v>
      </c>
      <c r="C954" s="168" t="s">
        <v>210</v>
      </c>
      <c r="D954" s="169">
        <v>2.34</v>
      </c>
      <c r="E954" s="169">
        <v>6.35</v>
      </c>
      <c r="F954" s="169">
        <v>8.69</v>
      </c>
      <c r="G954" s="147">
        <v>9</v>
      </c>
    </row>
    <row r="955" spans="1:7" x14ac:dyDescent="0.25">
      <c r="A955" s="166" t="s">
        <v>2047</v>
      </c>
      <c r="B955" s="167" t="s">
        <v>2048</v>
      </c>
      <c r="C955" s="168" t="s">
        <v>210</v>
      </c>
      <c r="D955" s="169">
        <v>4.08</v>
      </c>
      <c r="E955" s="169">
        <v>6.73</v>
      </c>
      <c r="F955" s="169">
        <v>10.81</v>
      </c>
      <c r="G955" s="147">
        <v>9</v>
      </c>
    </row>
    <row r="956" spans="1:7" x14ac:dyDescent="0.25">
      <c r="A956" s="166" t="s">
        <v>45</v>
      </c>
      <c r="B956" s="167" t="s">
        <v>2049</v>
      </c>
      <c r="C956" s="168" t="s">
        <v>210</v>
      </c>
      <c r="D956" s="169">
        <v>9.89</v>
      </c>
      <c r="E956" s="169">
        <v>11.95</v>
      </c>
      <c r="F956" s="169">
        <v>21.84</v>
      </c>
      <c r="G956" s="147">
        <v>9</v>
      </c>
    </row>
    <row r="957" spans="1:7" x14ac:dyDescent="0.25">
      <c r="A957" s="166" t="s">
        <v>2050</v>
      </c>
      <c r="B957" s="167" t="s">
        <v>2051</v>
      </c>
      <c r="C957" s="168" t="s">
        <v>210</v>
      </c>
      <c r="D957" s="169">
        <v>9.89</v>
      </c>
      <c r="E957" s="169">
        <v>16.47</v>
      </c>
      <c r="F957" s="169">
        <v>26.36</v>
      </c>
      <c r="G957" s="147">
        <v>9</v>
      </c>
    </row>
    <row r="958" spans="1:7" x14ac:dyDescent="0.25">
      <c r="A958" s="166" t="s">
        <v>2052</v>
      </c>
      <c r="B958" s="167" t="s">
        <v>2053</v>
      </c>
      <c r="C958" s="168" t="s">
        <v>210</v>
      </c>
      <c r="D958" s="169">
        <v>46.75</v>
      </c>
      <c r="E958" s="169">
        <v>10.29</v>
      </c>
      <c r="F958" s="169">
        <v>57.04</v>
      </c>
      <c r="G958" s="147">
        <v>9</v>
      </c>
    </row>
    <row r="959" spans="1:7" x14ac:dyDescent="0.25">
      <c r="A959" s="166" t="s">
        <v>46</v>
      </c>
      <c r="B959" s="167" t="s">
        <v>2054</v>
      </c>
      <c r="C959" s="168" t="s">
        <v>210</v>
      </c>
      <c r="D959" s="169">
        <v>1.96</v>
      </c>
      <c r="E959" s="169">
        <v>10.29</v>
      </c>
      <c r="F959" s="169">
        <v>12.25</v>
      </c>
      <c r="G959" s="147">
        <v>9</v>
      </c>
    </row>
    <row r="960" spans="1:7" x14ac:dyDescent="0.25">
      <c r="A960" s="166" t="s">
        <v>2055</v>
      </c>
      <c r="B960" s="167" t="s">
        <v>2056</v>
      </c>
      <c r="C960" s="168" t="s">
        <v>210</v>
      </c>
      <c r="D960" s="169">
        <v>9.44</v>
      </c>
      <c r="E960" s="169">
        <v>26.77</v>
      </c>
      <c r="F960" s="169">
        <v>36.21</v>
      </c>
      <c r="G960" s="147">
        <v>5</v>
      </c>
    </row>
    <row r="961" spans="1:7" x14ac:dyDescent="0.25">
      <c r="A961" s="166" t="s">
        <v>2057</v>
      </c>
      <c r="B961" s="167" t="s">
        <v>2058</v>
      </c>
      <c r="C961" s="168"/>
      <c r="D961" s="169"/>
      <c r="E961" s="169"/>
      <c r="F961" s="169"/>
      <c r="G961" s="147">
        <v>9</v>
      </c>
    </row>
    <row r="962" spans="1:7" x14ac:dyDescent="0.25">
      <c r="A962" s="166" t="s">
        <v>2059</v>
      </c>
      <c r="B962" s="167" t="s">
        <v>2060</v>
      </c>
      <c r="C962" s="168" t="s">
        <v>210</v>
      </c>
      <c r="D962" s="169">
        <v>9.18</v>
      </c>
      <c r="E962" s="169">
        <v>22.65</v>
      </c>
      <c r="F962" s="169">
        <v>31.83</v>
      </c>
      <c r="G962" s="147">
        <v>9</v>
      </c>
    </row>
    <row r="963" spans="1:7" x14ac:dyDescent="0.25">
      <c r="A963" s="166" t="s">
        <v>2061</v>
      </c>
      <c r="B963" s="167" t="s">
        <v>2062</v>
      </c>
      <c r="C963" s="168" t="s">
        <v>210</v>
      </c>
      <c r="D963" s="169">
        <v>9.7799999999999994</v>
      </c>
      <c r="E963" s="169">
        <v>26.77</v>
      </c>
      <c r="F963" s="169">
        <v>36.549999999999997</v>
      </c>
      <c r="G963" s="147">
        <v>9</v>
      </c>
    </row>
    <row r="964" spans="1:7" x14ac:dyDescent="0.25">
      <c r="A964" s="166" t="s">
        <v>2063</v>
      </c>
      <c r="B964" s="167" t="s">
        <v>2064</v>
      </c>
      <c r="C964" s="168" t="s">
        <v>210</v>
      </c>
      <c r="D964" s="169">
        <v>28.8</v>
      </c>
      <c r="E964" s="169">
        <v>26.77</v>
      </c>
      <c r="F964" s="169">
        <v>55.57</v>
      </c>
      <c r="G964" s="147">
        <v>9</v>
      </c>
    </row>
    <row r="965" spans="1:7" x14ac:dyDescent="0.25">
      <c r="A965" s="166" t="s">
        <v>2065</v>
      </c>
      <c r="B965" s="167" t="s">
        <v>2066</v>
      </c>
      <c r="C965" s="168" t="s">
        <v>210</v>
      </c>
      <c r="D965" s="169">
        <v>9.18</v>
      </c>
      <c r="E965" s="169">
        <v>16.47</v>
      </c>
      <c r="F965" s="169">
        <v>25.65</v>
      </c>
      <c r="G965" s="147">
        <v>9</v>
      </c>
    </row>
    <row r="966" spans="1:7" x14ac:dyDescent="0.25">
      <c r="A966" s="166" t="s">
        <v>2067</v>
      </c>
      <c r="B966" s="167" t="s">
        <v>2068</v>
      </c>
      <c r="C966" s="168" t="s">
        <v>210</v>
      </c>
      <c r="D966" s="169">
        <v>9.18</v>
      </c>
      <c r="E966" s="169">
        <v>28.83</v>
      </c>
      <c r="F966" s="169">
        <v>38.01</v>
      </c>
      <c r="G966" s="147">
        <v>9</v>
      </c>
    </row>
    <row r="967" spans="1:7" x14ac:dyDescent="0.25">
      <c r="A967" s="166" t="s">
        <v>2069</v>
      </c>
      <c r="B967" s="167" t="s">
        <v>2070</v>
      </c>
      <c r="C967" s="168" t="s">
        <v>268</v>
      </c>
      <c r="D967" s="169">
        <v>6.6</v>
      </c>
      <c r="E967" s="169">
        <v>46.63</v>
      </c>
      <c r="F967" s="169">
        <v>53.23</v>
      </c>
      <c r="G967" s="147">
        <v>9</v>
      </c>
    </row>
    <row r="968" spans="1:7" x14ac:dyDescent="0.25">
      <c r="A968" s="166" t="s">
        <v>2071</v>
      </c>
      <c r="B968" s="167" t="s">
        <v>2072</v>
      </c>
      <c r="C968" s="168" t="s">
        <v>268</v>
      </c>
      <c r="D968" s="169">
        <v>1.21</v>
      </c>
      <c r="E968" s="169">
        <v>21.71</v>
      </c>
      <c r="F968" s="169">
        <v>22.92</v>
      </c>
      <c r="G968" s="147">
        <v>9</v>
      </c>
    </row>
    <row r="969" spans="1:7" x14ac:dyDescent="0.25">
      <c r="A969" s="166" t="s">
        <v>2073</v>
      </c>
      <c r="B969" s="167" t="s">
        <v>2074</v>
      </c>
      <c r="C969" s="168" t="s">
        <v>268</v>
      </c>
      <c r="D969" s="169">
        <v>1.4</v>
      </c>
      <c r="E969" s="169">
        <v>21.71</v>
      </c>
      <c r="F969" s="169">
        <v>23.11</v>
      </c>
      <c r="G969" s="147">
        <v>9</v>
      </c>
    </row>
    <row r="970" spans="1:7" x14ac:dyDescent="0.25">
      <c r="A970" s="166" t="s">
        <v>2075</v>
      </c>
      <c r="B970" s="167" t="s">
        <v>2076</v>
      </c>
      <c r="C970" s="168" t="s">
        <v>268</v>
      </c>
      <c r="D970" s="169">
        <v>1.64</v>
      </c>
      <c r="E970" s="169">
        <v>21.71</v>
      </c>
      <c r="F970" s="169">
        <v>23.35</v>
      </c>
      <c r="G970" s="147">
        <v>9</v>
      </c>
    </row>
    <row r="971" spans="1:7" x14ac:dyDescent="0.25">
      <c r="A971" s="166" t="s">
        <v>2077</v>
      </c>
      <c r="B971" s="167" t="s">
        <v>2078</v>
      </c>
      <c r="C971" s="168" t="s">
        <v>268</v>
      </c>
      <c r="D971" s="169">
        <v>2.1</v>
      </c>
      <c r="E971" s="169">
        <v>21.71</v>
      </c>
      <c r="F971" s="169">
        <v>23.81</v>
      </c>
      <c r="G971" s="147">
        <v>5</v>
      </c>
    </row>
    <row r="972" spans="1:7" x14ac:dyDescent="0.25">
      <c r="A972" s="166" t="s">
        <v>2079</v>
      </c>
      <c r="B972" s="167" t="s">
        <v>2080</v>
      </c>
      <c r="C972" s="168"/>
      <c r="D972" s="169"/>
      <c r="E972" s="169"/>
      <c r="F972" s="169"/>
      <c r="G972" s="147">
        <v>9</v>
      </c>
    </row>
    <row r="973" spans="1:7" x14ac:dyDescent="0.25">
      <c r="A973" s="166" t="s">
        <v>2081</v>
      </c>
      <c r="B973" s="167" t="s">
        <v>2082</v>
      </c>
      <c r="C973" s="168" t="s">
        <v>210</v>
      </c>
      <c r="D973" s="169">
        <v>4.95</v>
      </c>
      <c r="E973" s="169">
        <v>13.68</v>
      </c>
      <c r="F973" s="169">
        <v>18.63</v>
      </c>
      <c r="G973" s="147">
        <v>9</v>
      </c>
    </row>
    <row r="974" spans="1:7" x14ac:dyDescent="0.25">
      <c r="A974" s="166" t="s">
        <v>2083</v>
      </c>
      <c r="B974" s="167" t="s">
        <v>2084</v>
      </c>
      <c r="C974" s="168" t="s">
        <v>210</v>
      </c>
      <c r="D974" s="169">
        <v>6.93</v>
      </c>
      <c r="E974" s="169">
        <v>13.68</v>
      </c>
      <c r="F974" s="169">
        <v>20.61</v>
      </c>
      <c r="G974" s="147">
        <v>5</v>
      </c>
    </row>
    <row r="975" spans="1:7" x14ac:dyDescent="0.25">
      <c r="A975" s="166" t="s">
        <v>2085</v>
      </c>
      <c r="B975" s="167" t="s">
        <v>2086</v>
      </c>
      <c r="C975" s="168"/>
      <c r="D975" s="169"/>
      <c r="E975" s="169"/>
      <c r="F975" s="169"/>
      <c r="G975" s="147">
        <v>9</v>
      </c>
    </row>
    <row r="976" spans="1:7" x14ac:dyDescent="0.25">
      <c r="A976" s="166" t="s">
        <v>2087</v>
      </c>
      <c r="B976" s="167" t="s">
        <v>2088</v>
      </c>
      <c r="C976" s="168" t="s">
        <v>293</v>
      </c>
      <c r="D976" s="169">
        <v>468.65</v>
      </c>
      <c r="E976" s="169">
        <v>395.26</v>
      </c>
      <c r="F976" s="169">
        <v>863.91</v>
      </c>
      <c r="G976" s="147">
        <v>9</v>
      </c>
    </row>
    <row r="977" spans="1:7" x14ac:dyDescent="0.25">
      <c r="A977" s="166" t="s">
        <v>2089</v>
      </c>
      <c r="B977" s="167" t="s">
        <v>2090</v>
      </c>
      <c r="C977" s="168" t="s">
        <v>293</v>
      </c>
      <c r="D977" s="169">
        <v>555.36</v>
      </c>
      <c r="E977" s="169">
        <v>395.26</v>
      </c>
      <c r="F977" s="169">
        <v>950.62</v>
      </c>
      <c r="G977" s="147">
        <v>9</v>
      </c>
    </row>
    <row r="978" spans="1:7" x14ac:dyDescent="0.25">
      <c r="A978" s="166" t="s">
        <v>2091</v>
      </c>
      <c r="B978" s="167" t="s">
        <v>2092</v>
      </c>
      <c r="C978" s="168" t="s">
        <v>293</v>
      </c>
      <c r="D978" s="169">
        <v>594.53</v>
      </c>
      <c r="E978" s="169">
        <v>395.26</v>
      </c>
      <c r="F978" s="169">
        <v>989.79</v>
      </c>
      <c r="G978" s="147">
        <v>9</v>
      </c>
    </row>
    <row r="979" spans="1:7" x14ac:dyDescent="0.25">
      <c r="A979" s="166" t="s">
        <v>2093</v>
      </c>
      <c r="B979" s="167" t="s">
        <v>2094</v>
      </c>
      <c r="C979" s="168" t="s">
        <v>268</v>
      </c>
      <c r="D979" s="169">
        <v>26.98</v>
      </c>
      <c r="E979" s="169">
        <v>45.93</v>
      </c>
      <c r="F979" s="169">
        <v>72.91</v>
      </c>
      <c r="G979" s="147">
        <v>9</v>
      </c>
    </row>
    <row r="980" spans="1:7" x14ac:dyDescent="0.25">
      <c r="A980" s="166" t="s">
        <v>2095</v>
      </c>
      <c r="B980" s="167" t="s">
        <v>2031</v>
      </c>
      <c r="C980" s="168" t="s">
        <v>268</v>
      </c>
      <c r="D980" s="169">
        <v>14.12</v>
      </c>
      <c r="E980" s="169">
        <v>62.52</v>
      </c>
      <c r="F980" s="169">
        <v>76.64</v>
      </c>
      <c r="G980" s="147">
        <v>5</v>
      </c>
    </row>
    <row r="981" spans="1:7" x14ac:dyDescent="0.25">
      <c r="A981" s="166" t="s">
        <v>2096</v>
      </c>
      <c r="B981" s="167" t="s">
        <v>2097</v>
      </c>
      <c r="C981" s="168"/>
      <c r="D981" s="169"/>
      <c r="E981" s="169"/>
      <c r="F981" s="169"/>
      <c r="G981" s="147">
        <v>9</v>
      </c>
    </row>
    <row r="982" spans="1:7" x14ac:dyDescent="0.25">
      <c r="A982" s="166" t="s">
        <v>2098</v>
      </c>
      <c r="B982" s="167" t="s">
        <v>2099</v>
      </c>
      <c r="C982" s="168" t="s">
        <v>210</v>
      </c>
      <c r="D982" s="169">
        <v>90.25</v>
      </c>
      <c r="E982" s="169">
        <v>7.43</v>
      </c>
      <c r="F982" s="169">
        <v>97.68</v>
      </c>
      <c r="G982" s="147">
        <v>9</v>
      </c>
    </row>
    <row r="983" spans="1:7" x14ac:dyDescent="0.25">
      <c r="A983" s="166" t="s">
        <v>2100</v>
      </c>
      <c r="B983" s="167" t="s">
        <v>2101</v>
      </c>
      <c r="C983" s="168" t="s">
        <v>268</v>
      </c>
      <c r="D983" s="169">
        <v>53.34</v>
      </c>
      <c r="E983" s="169">
        <v>1.86</v>
      </c>
      <c r="F983" s="169">
        <v>55.2</v>
      </c>
      <c r="G983" s="147">
        <v>9</v>
      </c>
    </row>
    <row r="984" spans="1:7" x14ac:dyDescent="0.25">
      <c r="A984" s="166" t="s">
        <v>2102</v>
      </c>
      <c r="B984" s="167" t="s">
        <v>2103</v>
      </c>
      <c r="C984" s="168" t="s">
        <v>268</v>
      </c>
      <c r="D984" s="169">
        <v>90.99</v>
      </c>
      <c r="E984" s="169">
        <v>2.23</v>
      </c>
      <c r="F984" s="169">
        <v>93.22</v>
      </c>
      <c r="G984" s="147">
        <v>9</v>
      </c>
    </row>
    <row r="985" spans="1:7" x14ac:dyDescent="0.25">
      <c r="A985" s="166" t="s">
        <v>2104</v>
      </c>
      <c r="B985" s="167" t="s">
        <v>2105</v>
      </c>
      <c r="C985" s="168" t="s">
        <v>268</v>
      </c>
      <c r="D985" s="169">
        <v>49.2</v>
      </c>
      <c r="E985" s="169">
        <v>3.71</v>
      </c>
      <c r="F985" s="169">
        <v>52.91</v>
      </c>
      <c r="G985" s="147">
        <v>9</v>
      </c>
    </row>
    <row r="986" spans="1:7" ht="30" x14ac:dyDescent="0.25">
      <c r="A986" s="166" t="s">
        <v>2106</v>
      </c>
      <c r="B986" s="167" t="s">
        <v>2107</v>
      </c>
      <c r="C986" s="168" t="s">
        <v>268</v>
      </c>
      <c r="D986" s="169">
        <v>123.74</v>
      </c>
      <c r="E986" s="169">
        <v>0.45</v>
      </c>
      <c r="F986" s="169">
        <v>124.19</v>
      </c>
      <c r="G986" s="147">
        <v>9</v>
      </c>
    </row>
    <row r="987" spans="1:7" x14ac:dyDescent="0.25">
      <c r="A987" s="166" t="s">
        <v>2108</v>
      </c>
      <c r="B987" s="167" t="s">
        <v>2109</v>
      </c>
      <c r="C987" s="168" t="s">
        <v>210</v>
      </c>
      <c r="D987" s="169">
        <v>258.43</v>
      </c>
      <c r="E987" s="169">
        <v>4.46</v>
      </c>
      <c r="F987" s="169">
        <v>262.89</v>
      </c>
      <c r="G987" s="147">
        <v>5</v>
      </c>
    </row>
    <row r="988" spans="1:7" x14ac:dyDescent="0.25">
      <c r="A988" s="166" t="s">
        <v>2110</v>
      </c>
      <c r="B988" s="167" t="s">
        <v>2111</v>
      </c>
      <c r="C988" s="168"/>
      <c r="D988" s="169"/>
      <c r="E988" s="169"/>
      <c r="F988" s="169"/>
      <c r="G988" s="147">
        <v>9</v>
      </c>
    </row>
    <row r="989" spans="1:7" x14ac:dyDescent="0.25">
      <c r="A989" s="166" t="s">
        <v>2112</v>
      </c>
      <c r="B989" s="167" t="s">
        <v>2113</v>
      </c>
      <c r="C989" s="168" t="s">
        <v>210</v>
      </c>
      <c r="D989" s="169">
        <v>89.7</v>
      </c>
      <c r="E989" s="169">
        <v>7.43</v>
      </c>
      <c r="F989" s="169">
        <v>97.13</v>
      </c>
      <c r="G989" s="147">
        <v>9</v>
      </c>
    </row>
    <row r="990" spans="1:7" x14ac:dyDescent="0.25">
      <c r="A990" s="166" t="s">
        <v>2114</v>
      </c>
      <c r="B990" s="167" t="s">
        <v>2115</v>
      </c>
      <c r="C990" s="168" t="s">
        <v>268</v>
      </c>
      <c r="D990" s="169">
        <v>40.770000000000003</v>
      </c>
      <c r="E990" s="169">
        <v>1.86</v>
      </c>
      <c r="F990" s="169">
        <v>42.63</v>
      </c>
      <c r="G990" s="147">
        <v>9</v>
      </c>
    </row>
    <row r="991" spans="1:7" x14ac:dyDescent="0.25">
      <c r="A991" s="166" t="s">
        <v>2116</v>
      </c>
      <c r="B991" s="167" t="s">
        <v>2117</v>
      </c>
      <c r="C991" s="168" t="s">
        <v>268</v>
      </c>
      <c r="D991" s="169">
        <v>83.77</v>
      </c>
      <c r="E991" s="169">
        <v>2.23</v>
      </c>
      <c r="F991" s="169">
        <v>86</v>
      </c>
      <c r="G991" s="147">
        <v>9</v>
      </c>
    </row>
    <row r="992" spans="1:7" x14ac:dyDescent="0.25">
      <c r="A992" s="166" t="s">
        <v>2118</v>
      </c>
      <c r="B992" s="167" t="s">
        <v>2119</v>
      </c>
      <c r="C992" s="168" t="s">
        <v>268</v>
      </c>
      <c r="D992" s="169">
        <v>85.72</v>
      </c>
      <c r="E992" s="169">
        <v>2.23</v>
      </c>
      <c r="F992" s="169">
        <v>87.95</v>
      </c>
      <c r="G992" s="147">
        <v>9</v>
      </c>
    </row>
    <row r="993" spans="1:7" x14ac:dyDescent="0.25">
      <c r="A993" s="166" t="s">
        <v>2120</v>
      </c>
      <c r="B993" s="167" t="s">
        <v>2121</v>
      </c>
      <c r="C993" s="168" t="s">
        <v>268</v>
      </c>
      <c r="D993" s="169">
        <v>41.94</v>
      </c>
      <c r="E993" s="169">
        <v>3.71</v>
      </c>
      <c r="F993" s="169">
        <v>45.65</v>
      </c>
      <c r="G993" s="147">
        <v>9</v>
      </c>
    </row>
    <row r="994" spans="1:7" x14ac:dyDescent="0.25">
      <c r="A994" s="166" t="s">
        <v>2122</v>
      </c>
      <c r="B994" s="167" t="s">
        <v>2123</v>
      </c>
      <c r="C994" s="168" t="s">
        <v>268</v>
      </c>
      <c r="D994" s="169">
        <v>99.14</v>
      </c>
      <c r="E994" s="169"/>
      <c r="F994" s="169">
        <v>99.14</v>
      </c>
      <c r="G994" s="147">
        <v>9</v>
      </c>
    </row>
    <row r="995" spans="1:7" x14ac:dyDescent="0.25">
      <c r="A995" s="166" t="s">
        <v>2124</v>
      </c>
      <c r="B995" s="167" t="s">
        <v>2125</v>
      </c>
      <c r="C995" s="168" t="s">
        <v>210</v>
      </c>
      <c r="D995" s="169">
        <v>161.21</v>
      </c>
      <c r="E995" s="169"/>
      <c r="F995" s="169">
        <v>161.21</v>
      </c>
      <c r="G995" s="147">
        <v>9</v>
      </c>
    </row>
    <row r="996" spans="1:7" ht="30" x14ac:dyDescent="0.25">
      <c r="A996" s="166" t="s">
        <v>2126</v>
      </c>
      <c r="B996" s="167" t="s">
        <v>2127</v>
      </c>
      <c r="C996" s="168" t="s">
        <v>207</v>
      </c>
      <c r="D996" s="169">
        <v>2151.19</v>
      </c>
      <c r="E996" s="169"/>
      <c r="F996" s="169">
        <v>2151.19</v>
      </c>
      <c r="G996" s="147">
        <v>5</v>
      </c>
    </row>
    <row r="997" spans="1:7" x14ac:dyDescent="0.25">
      <c r="A997" s="166" t="s">
        <v>2128</v>
      </c>
      <c r="B997" s="167" t="s">
        <v>2129</v>
      </c>
      <c r="C997" s="168"/>
      <c r="D997" s="169"/>
      <c r="E997" s="169"/>
      <c r="F997" s="169"/>
      <c r="G997" s="147">
        <v>9</v>
      </c>
    </row>
    <row r="998" spans="1:7" x14ac:dyDescent="0.25">
      <c r="A998" s="166" t="s">
        <v>2130</v>
      </c>
      <c r="B998" s="167" t="s">
        <v>2131</v>
      </c>
      <c r="C998" s="168" t="s">
        <v>210</v>
      </c>
      <c r="D998" s="169">
        <v>31.78</v>
      </c>
      <c r="E998" s="169">
        <v>52.2</v>
      </c>
      <c r="F998" s="169">
        <v>83.98</v>
      </c>
      <c r="G998" s="147">
        <v>9</v>
      </c>
    </row>
    <row r="999" spans="1:7" ht="30" x14ac:dyDescent="0.25">
      <c r="A999" s="166" t="s">
        <v>2132</v>
      </c>
      <c r="B999" s="167" t="s">
        <v>2133</v>
      </c>
      <c r="C999" s="168" t="s">
        <v>268</v>
      </c>
      <c r="D999" s="169">
        <v>82.77</v>
      </c>
      <c r="E999" s="169">
        <v>18.57</v>
      </c>
      <c r="F999" s="169">
        <v>101.34</v>
      </c>
      <c r="G999" s="147">
        <v>9</v>
      </c>
    </row>
    <row r="1000" spans="1:7" x14ac:dyDescent="0.25">
      <c r="A1000" s="166" t="s">
        <v>2134</v>
      </c>
      <c r="B1000" s="167" t="s">
        <v>2135</v>
      </c>
      <c r="C1000" s="168" t="s">
        <v>268</v>
      </c>
      <c r="D1000" s="169">
        <v>11</v>
      </c>
      <c r="E1000" s="169"/>
      <c r="F1000" s="169">
        <v>11</v>
      </c>
      <c r="G1000" s="147">
        <v>9</v>
      </c>
    </row>
    <row r="1001" spans="1:7" x14ac:dyDescent="0.25">
      <c r="A1001" s="166" t="s">
        <v>2136</v>
      </c>
      <c r="B1001" s="167" t="s">
        <v>2137</v>
      </c>
      <c r="C1001" s="168" t="s">
        <v>210</v>
      </c>
      <c r="D1001" s="169">
        <v>154.69</v>
      </c>
      <c r="E1001" s="169">
        <v>18.57</v>
      </c>
      <c r="F1001" s="169">
        <v>173.26</v>
      </c>
      <c r="G1001" s="147">
        <v>9</v>
      </c>
    </row>
    <row r="1002" spans="1:7" x14ac:dyDescent="0.25">
      <c r="A1002" s="166" t="s">
        <v>2138</v>
      </c>
      <c r="B1002" s="167" t="s">
        <v>2139</v>
      </c>
      <c r="C1002" s="168" t="s">
        <v>210</v>
      </c>
      <c r="D1002" s="169">
        <v>14.21</v>
      </c>
      <c r="E1002" s="169">
        <v>20.47</v>
      </c>
      <c r="F1002" s="169">
        <v>34.68</v>
      </c>
      <c r="G1002" s="147">
        <v>5</v>
      </c>
    </row>
    <row r="1003" spans="1:7" x14ac:dyDescent="0.25">
      <c r="A1003" s="166" t="s">
        <v>2140</v>
      </c>
      <c r="B1003" s="167" t="s">
        <v>2141</v>
      </c>
      <c r="C1003" s="168"/>
      <c r="D1003" s="169"/>
      <c r="E1003" s="169"/>
      <c r="F1003" s="169"/>
      <c r="G1003" s="147">
        <v>9</v>
      </c>
    </row>
    <row r="1004" spans="1:7" x14ac:dyDescent="0.25">
      <c r="A1004" s="166" t="s">
        <v>2142</v>
      </c>
      <c r="B1004" s="167" t="s">
        <v>2143</v>
      </c>
      <c r="C1004" s="168" t="s">
        <v>210</v>
      </c>
      <c r="D1004" s="169">
        <v>48.8</v>
      </c>
      <c r="E1004" s="169"/>
      <c r="F1004" s="169">
        <v>48.8</v>
      </c>
      <c r="G1004" s="147">
        <v>9</v>
      </c>
    </row>
    <row r="1005" spans="1:7" ht="30" x14ac:dyDescent="0.25">
      <c r="A1005" s="166" t="s">
        <v>2144</v>
      </c>
      <c r="B1005" s="167" t="s">
        <v>2145</v>
      </c>
      <c r="C1005" s="168" t="s">
        <v>210</v>
      </c>
      <c r="D1005" s="169">
        <v>44.51</v>
      </c>
      <c r="E1005" s="169"/>
      <c r="F1005" s="169">
        <v>44.51</v>
      </c>
      <c r="G1005" s="147">
        <v>9</v>
      </c>
    </row>
    <row r="1006" spans="1:7" x14ac:dyDescent="0.25">
      <c r="A1006" s="166" t="s">
        <v>2146</v>
      </c>
      <c r="B1006" s="167" t="s">
        <v>2147</v>
      </c>
      <c r="C1006" s="168" t="s">
        <v>268</v>
      </c>
      <c r="D1006" s="169">
        <v>52.15</v>
      </c>
      <c r="E1006" s="169"/>
      <c r="F1006" s="169">
        <v>52.15</v>
      </c>
      <c r="G1006" s="147">
        <v>9</v>
      </c>
    </row>
    <row r="1007" spans="1:7" x14ac:dyDescent="0.25">
      <c r="A1007" s="166" t="s">
        <v>2148</v>
      </c>
      <c r="B1007" s="167" t="s">
        <v>2149</v>
      </c>
      <c r="C1007" s="168" t="s">
        <v>268</v>
      </c>
      <c r="D1007" s="169">
        <v>53.19</v>
      </c>
      <c r="E1007" s="169"/>
      <c r="F1007" s="169">
        <v>53.19</v>
      </c>
      <c r="G1007" s="147">
        <v>9</v>
      </c>
    </row>
    <row r="1008" spans="1:7" x14ac:dyDescent="0.25">
      <c r="A1008" s="166" t="s">
        <v>2150</v>
      </c>
      <c r="B1008" s="167" t="s">
        <v>2151</v>
      </c>
      <c r="C1008" s="168" t="s">
        <v>268</v>
      </c>
      <c r="D1008" s="169"/>
      <c r="E1008" s="169">
        <v>41.18</v>
      </c>
      <c r="F1008" s="169">
        <v>41.18</v>
      </c>
      <c r="G1008" s="147">
        <v>9</v>
      </c>
    </row>
    <row r="1009" spans="1:7" x14ac:dyDescent="0.25">
      <c r="A1009" s="166" t="s">
        <v>2152</v>
      </c>
      <c r="B1009" s="167" t="s">
        <v>2153</v>
      </c>
      <c r="C1009" s="168" t="s">
        <v>210</v>
      </c>
      <c r="D1009" s="169">
        <v>11.57</v>
      </c>
      <c r="E1009" s="169">
        <v>20.97</v>
      </c>
      <c r="F1009" s="169">
        <v>32.54</v>
      </c>
      <c r="G1009" s="147">
        <v>9</v>
      </c>
    </row>
    <row r="1010" spans="1:7" x14ac:dyDescent="0.25">
      <c r="A1010" s="166" t="s">
        <v>2154</v>
      </c>
      <c r="B1010" s="167" t="s">
        <v>2155</v>
      </c>
      <c r="C1010" s="168" t="s">
        <v>210</v>
      </c>
      <c r="D1010" s="169">
        <v>26.18</v>
      </c>
      <c r="E1010" s="169">
        <v>20.97</v>
      </c>
      <c r="F1010" s="169">
        <v>47.15</v>
      </c>
      <c r="G1010" s="147">
        <v>9</v>
      </c>
    </row>
    <row r="1011" spans="1:7" x14ac:dyDescent="0.25">
      <c r="A1011" s="166" t="s">
        <v>2156</v>
      </c>
      <c r="B1011" s="167" t="s">
        <v>2157</v>
      </c>
      <c r="C1011" s="168" t="s">
        <v>268</v>
      </c>
      <c r="D1011" s="169">
        <v>6.17</v>
      </c>
      <c r="E1011" s="169">
        <v>10.94</v>
      </c>
      <c r="F1011" s="169">
        <v>17.11</v>
      </c>
      <c r="G1011" s="147">
        <v>9</v>
      </c>
    </row>
    <row r="1012" spans="1:7" x14ac:dyDescent="0.25">
      <c r="A1012" s="166" t="s">
        <v>2158</v>
      </c>
      <c r="B1012" s="167" t="s">
        <v>2159</v>
      </c>
      <c r="C1012" s="168" t="s">
        <v>268</v>
      </c>
      <c r="D1012" s="169">
        <v>13.96</v>
      </c>
      <c r="E1012" s="169">
        <v>10.94</v>
      </c>
      <c r="F1012" s="169">
        <v>24.9</v>
      </c>
      <c r="G1012" s="147">
        <v>2</v>
      </c>
    </row>
    <row r="1013" spans="1:7" x14ac:dyDescent="0.25">
      <c r="A1013" s="166" t="s">
        <v>2160</v>
      </c>
      <c r="B1013" s="167" t="s">
        <v>2161</v>
      </c>
      <c r="C1013" s="168"/>
      <c r="D1013" s="169"/>
      <c r="E1013" s="169"/>
      <c r="F1013" s="169"/>
      <c r="G1013" s="147">
        <v>5</v>
      </c>
    </row>
    <row r="1014" spans="1:7" x14ac:dyDescent="0.25">
      <c r="A1014" s="166" t="s">
        <v>2162</v>
      </c>
      <c r="B1014" s="167" t="s">
        <v>2163</v>
      </c>
      <c r="C1014" s="168"/>
      <c r="D1014" s="169"/>
      <c r="E1014" s="169"/>
      <c r="F1014" s="169"/>
      <c r="G1014" s="147">
        <v>9</v>
      </c>
    </row>
    <row r="1015" spans="1:7" ht="30" x14ac:dyDescent="0.25">
      <c r="A1015" s="166" t="s">
        <v>2164</v>
      </c>
      <c r="B1015" s="167" t="s">
        <v>2165</v>
      </c>
      <c r="C1015" s="168" t="s">
        <v>210</v>
      </c>
      <c r="D1015" s="169">
        <v>50.84</v>
      </c>
      <c r="E1015" s="169">
        <v>11.85</v>
      </c>
      <c r="F1015" s="169">
        <v>62.69</v>
      </c>
      <c r="G1015" s="147">
        <v>5</v>
      </c>
    </row>
    <row r="1016" spans="1:7" x14ac:dyDescent="0.25">
      <c r="A1016" s="166" t="s">
        <v>2166</v>
      </c>
      <c r="B1016" s="167" t="s">
        <v>2167</v>
      </c>
      <c r="C1016" s="168"/>
      <c r="D1016" s="169"/>
      <c r="E1016" s="169"/>
      <c r="F1016" s="169"/>
      <c r="G1016" s="147">
        <v>9</v>
      </c>
    </row>
    <row r="1017" spans="1:7" ht="30" x14ac:dyDescent="0.25">
      <c r="A1017" s="166" t="s">
        <v>2168</v>
      </c>
      <c r="B1017" s="167" t="s">
        <v>2169</v>
      </c>
      <c r="C1017" s="168" t="s">
        <v>210</v>
      </c>
      <c r="D1017" s="169">
        <v>34.049999999999997</v>
      </c>
      <c r="E1017" s="169">
        <v>14.04</v>
      </c>
      <c r="F1017" s="169">
        <v>48.09</v>
      </c>
      <c r="G1017" s="147">
        <v>9</v>
      </c>
    </row>
    <row r="1018" spans="1:7" ht="45" x14ac:dyDescent="0.25">
      <c r="A1018" s="166" t="s">
        <v>2170</v>
      </c>
      <c r="B1018" s="167" t="s">
        <v>2171</v>
      </c>
      <c r="C1018" s="168" t="s">
        <v>268</v>
      </c>
      <c r="D1018" s="169">
        <v>5.61</v>
      </c>
      <c r="E1018" s="169">
        <v>1.1299999999999999</v>
      </c>
      <c r="F1018" s="169">
        <v>6.74</v>
      </c>
      <c r="G1018" s="147">
        <v>9</v>
      </c>
    </row>
    <row r="1019" spans="1:7" ht="45" x14ac:dyDescent="0.25">
      <c r="A1019" s="166" t="s">
        <v>2172</v>
      </c>
      <c r="B1019" s="167" t="s">
        <v>2173</v>
      </c>
      <c r="C1019" s="168" t="s">
        <v>210</v>
      </c>
      <c r="D1019" s="169">
        <v>110.05</v>
      </c>
      <c r="E1019" s="169">
        <v>14.04</v>
      </c>
      <c r="F1019" s="169">
        <v>124.09</v>
      </c>
      <c r="G1019" s="147">
        <v>9</v>
      </c>
    </row>
    <row r="1020" spans="1:7" ht="45" x14ac:dyDescent="0.25">
      <c r="A1020" s="166" t="s">
        <v>2174</v>
      </c>
      <c r="B1020" s="167" t="s">
        <v>2175</v>
      </c>
      <c r="C1020" s="168" t="s">
        <v>268</v>
      </c>
      <c r="D1020" s="169">
        <v>18.39</v>
      </c>
      <c r="E1020" s="169">
        <v>1.1299999999999999</v>
      </c>
      <c r="F1020" s="169">
        <v>19.52</v>
      </c>
      <c r="G1020" s="147">
        <v>9</v>
      </c>
    </row>
    <row r="1021" spans="1:7" ht="45" x14ac:dyDescent="0.25">
      <c r="A1021" s="166" t="s">
        <v>2176</v>
      </c>
      <c r="B1021" s="167" t="s">
        <v>2177</v>
      </c>
      <c r="C1021" s="168" t="s">
        <v>210</v>
      </c>
      <c r="D1021" s="169">
        <v>40.82</v>
      </c>
      <c r="E1021" s="169">
        <v>14.04</v>
      </c>
      <c r="F1021" s="169">
        <v>54.86</v>
      </c>
      <c r="G1021" s="147">
        <v>9</v>
      </c>
    </row>
    <row r="1022" spans="1:7" ht="45" x14ac:dyDescent="0.25">
      <c r="A1022" s="166" t="s">
        <v>2178</v>
      </c>
      <c r="B1022" s="167" t="s">
        <v>2179</v>
      </c>
      <c r="C1022" s="168" t="s">
        <v>268</v>
      </c>
      <c r="D1022" s="169">
        <v>6.56</v>
      </c>
      <c r="E1022" s="169">
        <v>1.1299999999999999</v>
      </c>
      <c r="F1022" s="169">
        <v>7.69</v>
      </c>
      <c r="G1022" s="147">
        <v>9</v>
      </c>
    </row>
    <row r="1023" spans="1:7" ht="45" x14ac:dyDescent="0.25">
      <c r="A1023" s="166" t="s">
        <v>2180</v>
      </c>
      <c r="B1023" s="167" t="s">
        <v>2181</v>
      </c>
      <c r="C1023" s="168" t="s">
        <v>210</v>
      </c>
      <c r="D1023" s="169">
        <v>33.39</v>
      </c>
      <c r="E1023" s="169">
        <v>14.04</v>
      </c>
      <c r="F1023" s="169">
        <v>47.43</v>
      </c>
      <c r="G1023" s="147">
        <v>9</v>
      </c>
    </row>
    <row r="1024" spans="1:7" ht="45" x14ac:dyDescent="0.25">
      <c r="A1024" s="166" t="s">
        <v>2182</v>
      </c>
      <c r="B1024" s="167" t="s">
        <v>2183</v>
      </c>
      <c r="C1024" s="168" t="s">
        <v>268</v>
      </c>
      <c r="D1024" s="169">
        <v>5.29</v>
      </c>
      <c r="E1024" s="169">
        <v>1.1299999999999999</v>
      </c>
      <c r="F1024" s="169">
        <v>6.42</v>
      </c>
      <c r="G1024" s="147">
        <v>9</v>
      </c>
    </row>
    <row r="1025" spans="1:7" x14ac:dyDescent="0.25">
      <c r="A1025" s="166" t="s">
        <v>2184</v>
      </c>
      <c r="B1025" s="167" t="s">
        <v>2185</v>
      </c>
      <c r="C1025" s="168" t="s">
        <v>210</v>
      </c>
      <c r="D1025" s="169">
        <v>11.87</v>
      </c>
      <c r="E1025" s="169">
        <v>58.99</v>
      </c>
      <c r="F1025" s="169">
        <v>70.86</v>
      </c>
      <c r="G1025" s="147">
        <v>9</v>
      </c>
    </row>
    <row r="1026" spans="1:7" ht="30" x14ac:dyDescent="0.25">
      <c r="A1026" s="166" t="s">
        <v>2186</v>
      </c>
      <c r="B1026" s="167" t="s">
        <v>2187</v>
      </c>
      <c r="C1026" s="168" t="s">
        <v>210</v>
      </c>
      <c r="D1026" s="169">
        <v>1.1599999999999999</v>
      </c>
      <c r="E1026" s="169">
        <v>9.36</v>
      </c>
      <c r="F1026" s="169">
        <v>10.52</v>
      </c>
      <c r="G1026" s="147">
        <v>9</v>
      </c>
    </row>
    <row r="1027" spans="1:7" ht="30" x14ac:dyDescent="0.25">
      <c r="A1027" s="166" t="s">
        <v>2188</v>
      </c>
      <c r="B1027" s="167" t="s">
        <v>2189</v>
      </c>
      <c r="C1027" s="168" t="s">
        <v>210</v>
      </c>
      <c r="D1027" s="169">
        <v>2.82</v>
      </c>
      <c r="E1027" s="169">
        <v>9.36</v>
      </c>
      <c r="F1027" s="169">
        <v>12.18</v>
      </c>
      <c r="G1027" s="147">
        <v>9</v>
      </c>
    </row>
    <row r="1028" spans="1:7" ht="30" x14ac:dyDescent="0.25">
      <c r="A1028" s="166" t="s">
        <v>2190</v>
      </c>
      <c r="B1028" s="167" t="s">
        <v>2191</v>
      </c>
      <c r="C1028" s="168" t="s">
        <v>210</v>
      </c>
      <c r="D1028" s="169">
        <v>2.33</v>
      </c>
      <c r="E1028" s="169">
        <v>9.36</v>
      </c>
      <c r="F1028" s="169">
        <v>11.69</v>
      </c>
      <c r="G1028" s="147">
        <v>9</v>
      </c>
    </row>
    <row r="1029" spans="1:7" ht="30" x14ac:dyDescent="0.25">
      <c r="A1029" s="166" t="s">
        <v>2192</v>
      </c>
      <c r="B1029" s="167" t="s">
        <v>2193</v>
      </c>
      <c r="C1029" s="168" t="s">
        <v>210</v>
      </c>
      <c r="D1029" s="169">
        <v>7.06</v>
      </c>
      <c r="E1029" s="169">
        <v>9.36</v>
      </c>
      <c r="F1029" s="169">
        <v>16.420000000000002</v>
      </c>
      <c r="G1029" s="147">
        <v>9</v>
      </c>
    </row>
    <row r="1030" spans="1:7" ht="30" x14ac:dyDescent="0.25">
      <c r="A1030" s="166" t="s">
        <v>2194</v>
      </c>
      <c r="B1030" s="167" t="s">
        <v>2195</v>
      </c>
      <c r="C1030" s="168" t="s">
        <v>268</v>
      </c>
      <c r="D1030" s="169">
        <v>0.12</v>
      </c>
      <c r="E1030" s="169">
        <v>1.05</v>
      </c>
      <c r="F1030" s="169">
        <v>1.17</v>
      </c>
      <c r="G1030" s="147">
        <v>9</v>
      </c>
    </row>
    <row r="1031" spans="1:7" ht="30" x14ac:dyDescent="0.25">
      <c r="A1031" s="166" t="s">
        <v>2196</v>
      </c>
      <c r="B1031" s="167" t="s">
        <v>2197</v>
      </c>
      <c r="C1031" s="168" t="s">
        <v>268</v>
      </c>
      <c r="D1031" s="169">
        <v>0.28000000000000003</v>
      </c>
      <c r="E1031" s="169">
        <v>1.05</v>
      </c>
      <c r="F1031" s="169">
        <v>1.33</v>
      </c>
      <c r="G1031" s="147">
        <v>9</v>
      </c>
    </row>
    <row r="1032" spans="1:7" ht="30" x14ac:dyDescent="0.25">
      <c r="A1032" s="166" t="s">
        <v>2198</v>
      </c>
      <c r="B1032" s="167" t="s">
        <v>2199</v>
      </c>
      <c r="C1032" s="168" t="s">
        <v>268</v>
      </c>
      <c r="D1032" s="169">
        <v>0.23</v>
      </c>
      <c r="E1032" s="169">
        <v>1.05</v>
      </c>
      <c r="F1032" s="169">
        <v>1.28</v>
      </c>
      <c r="G1032" s="147">
        <v>9</v>
      </c>
    </row>
    <row r="1033" spans="1:7" ht="30" x14ac:dyDescent="0.25">
      <c r="A1033" s="166" t="s">
        <v>2200</v>
      </c>
      <c r="B1033" s="167" t="s">
        <v>2201</v>
      </c>
      <c r="C1033" s="168" t="s">
        <v>268</v>
      </c>
      <c r="D1033" s="169">
        <v>0.71</v>
      </c>
      <c r="E1033" s="169">
        <v>1.05</v>
      </c>
      <c r="F1033" s="169">
        <v>1.76</v>
      </c>
      <c r="G1033" s="147">
        <v>5</v>
      </c>
    </row>
    <row r="1034" spans="1:7" x14ac:dyDescent="0.25">
      <c r="A1034" s="166" t="s">
        <v>2202</v>
      </c>
      <c r="B1034" s="167" t="s">
        <v>2203</v>
      </c>
      <c r="C1034" s="168"/>
      <c r="D1034" s="169"/>
      <c r="E1034" s="169"/>
      <c r="F1034" s="169"/>
      <c r="G1034" s="147">
        <v>9</v>
      </c>
    </row>
    <row r="1035" spans="1:7" ht="45" x14ac:dyDescent="0.25">
      <c r="A1035" s="166" t="s">
        <v>2204</v>
      </c>
      <c r="B1035" s="167" t="s">
        <v>2205</v>
      </c>
      <c r="C1035" s="168" t="s">
        <v>210</v>
      </c>
      <c r="D1035" s="169">
        <v>137.35</v>
      </c>
      <c r="E1035" s="169">
        <v>14.04</v>
      </c>
      <c r="F1035" s="169">
        <v>151.38999999999999</v>
      </c>
      <c r="G1035" s="147">
        <v>9</v>
      </c>
    </row>
    <row r="1036" spans="1:7" ht="45" x14ac:dyDescent="0.25">
      <c r="A1036" s="166" t="s">
        <v>2206</v>
      </c>
      <c r="B1036" s="167" t="s">
        <v>2207</v>
      </c>
      <c r="C1036" s="168" t="s">
        <v>210</v>
      </c>
      <c r="D1036" s="169">
        <v>204.59</v>
      </c>
      <c r="E1036" s="169">
        <v>14.04</v>
      </c>
      <c r="F1036" s="169">
        <v>218.63</v>
      </c>
      <c r="G1036" s="147">
        <v>9</v>
      </c>
    </row>
    <row r="1037" spans="1:7" ht="45" x14ac:dyDescent="0.25">
      <c r="A1037" s="166" t="s">
        <v>2208</v>
      </c>
      <c r="B1037" s="167" t="s">
        <v>2209</v>
      </c>
      <c r="C1037" s="168" t="s">
        <v>210</v>
      </c>
      <c r="D1037" s="169">
        <v>151.68</v>
      </c>
      <c r="E1037" s="169">
        <v>14.04</v>
      </c>
      <c r="F1037" s="169">
        <v>165.72</v>
      </c>
      <c r="G1037" s="147">
        <v>9</v>
      </c>
    </row>
    <row r="1038" spans="1:7" ht="45" x14ac:dyDescent="0.25">
      <c r="A1038" s="166" t="s">
        <v>2210</v>
      </c>
      <c r="B1038" s="167" t="s">
        <v>2211</v>
      </c>
      <c r="C1038" s="168" t="s">
        <v>268</v>
      </c>
      <c r="D1038" s="169">
        <v>39.57</v>
      </c>
      <c r="E1038" s="169">
        <v>1.4</v>
      </c>
      <c r="F1038" s="169">
        <v>40.97</v>
      </c>
      <c r="G1038" s="147">
        <v>9</v>
      </c>
    </row>
    <row r="1039" spans="1:7" ht="45" x14ac:dyDescent="0.25">
      <c r="A1039" s="166" t="s">
        <v>2212</v>
      </c>
      <c r="B1039" s="167" t="s">
        <v>2213</v>
      </c>
      <c r="C1039" s="168" t="s">
        <v>210</v>
      </c>
      <c r="D1039" s="169">
        <v>249.44</v>
      </c>
      <c r="E1039" s="169">
        <v>14.04</v>
      </c>
      <c r="F1039" s="169">
        <v>263.48</v>
      </c>
      <c r="G1039" s="147">
        <v>9</v>
      </c>
    </row>
    <row r="1040" spans="1:7" ht="45" x14ac:dyDescent="0.25">
      <c r="A1040" s="166" t="s">
        <v>2214</v>
      </c>
      <c r="B1040" s="167" t="s">
        <v>2215</v>
      </c>
      <c r="C1040" s="168" t="s">
        <v>268</v>
      </c>
      <c r="D1040" s="169">
        <v>52.68</v>
      </c>
      <c r="E1040" s="169">
        <v>1.4</v>
      </c>
      <c r="F1040" s="169">
        <v>54.08</v>
      </c>
      <c r="G1040" s="147">
        <v>9</v>
      </c>
    </row>
    <row r="1041" spans="1:7" ht="45" x14ac:dyDescent="0.25">
      <c r="A1041" s="166" t="s">
        <v>2216</v>
      </c>
      <c r="B1041" s="167" t="s">
        <v>2217</v>
      </c>
      <c r="C1041" s="168" t="s">
        <v>210</v>
      </c>
      <c r="D1041" s="169">
        <v>33.06</v>
      </c>
      <c r="E1041" s="169">
        <v>9.36</v>
      </c>
      <c r="F1041" s="169">
        <v>42.42</v>
      </c>
      <c r="G1041" s="147">
        <v>9</v>
      </c>
    </row>
    <row r="1042" spans="1:7" ht="45" x14ac:dyDescent="0.25">
      <c r="A1042" s="166" t="s">
        <v>2218</v>
      </c>
      <c r="B1042" s="167" t="s">
        <v>2219</v>
      </c>
      <c r="C1042" s="168" t="s">
        <v>210</v>
      </c>
      <c r="D1042" s="169">
        <v>29.8</v>
      </c>
      <c r="E1042" s="169">
        <v>9.36</v>
      </c>
      <c r="F1042" s="169">
        <v>39.159999999999997</v>
      </c>
      <c r="G1042" s="147">
        <v>9</v>
      </c>
    </row>
    <row r="1043" spans="1:7" ht="45" x14ac:dyDescent="0.25">
      <c r="A1043" s="166" t="s">
        <v>2220</v>
      </c>
      <c r="B1043" s="167" t="s">
        <v>2221</v>
      </c>
      <c r="C1043" s="168" t="s">
        <v>210</v>
      </c>
      <c r="D1043" s="169">
        <v>55.1</v>
      </c>
      <c r="E1043" s="169">
        <v>9.36</v>
      </c>
      <c r="F1043" s="169">
        <v>64.459999999999994</v>
      </c>
      <c r="G1043" s="147">
        <v>9</v>
      </c>
    </row>
    <row r="1044" spans="1:7" ht="45" x14ac:dyDescent="0.25">
      <c r="A1044" s="166" t="s">
        <v>2222</v>
      </c>
      <c r="B1044" s="167" t="s">
        <v>2223</v>
      </c>
      <c r="C1044" s="168" t="s">
        <v>210</v>
      </c>
      <c r="D1044" s="169">
        <v>49.66</v>
      </c>
      <c r="E1044" s="169">
        <v>9.36</v>
      </c>
      <c r="F1044" s="169">
        <v>59.02</v>
      </c>
      <c r="G1044" s="147">
        <v>9</v>
      </c>
    </row>
    <row r="1045" spans="1:7" ht="45" x14ac:dyDescent="0.25">
      <c r="A1045" s="166" t="s">
        <v>2224</v>
      </c>
      <c r="B1045" s="167" t="s">
        <v>2225</v>
      </c>
      <c r="C1045" s="168" t="s">
        <v>210</v>
      </c>
      <c r="D1045" s="169">
        <v>50.6</v>
      </c>
      <c r="E1045" s="169">
        <v>9.36</v>
      </c>
      <c r="F1045" s="169">
        <v>59.96</v>
      </c>
      <c r="G1045" s="147">
        <v>9</v>
      </c>
    </row>
    <row r="1046" spans="1:7" ht="45" x14ac:dyDescent="0.25">
      <c r="A1046" s="166" t="s">
        <v>2226</v>
      </c>
      <c r="B1046" s="167" t="s">
        <v>2227</v>
      </c>
      <c r="C1046" s="168" t="s">
        <v>268</v>
      </c>
      <c r="D1046" s="169">
        <v>3.31</v>
      </c>
      <c r="E1046" s="169">
        <v>0.94</v>
      </c>
      <c r="F1046" s="169">
        <v>4.25</v>
      </c>
      <c r="G1046" s="147">
        <v>9</v>
      </c>
    </row>
    <row r="1047" spans="1:7" ht="45" x14ac:dyDescent="0.25">
      <c r="A1047" s="166" t="s">
        <v>2228</v>
      </c>
      <c r="B1047" s="167" t="s">
        <v>2229</v>
      </c>
      <c r="C1047" s="168" t="s">
        <v>268</v>
      </c>
      <c r="D1047" s="169">
        <v>2.98</v>
      </c>
      <c r="E1047" s="169">
        <v>0.94</v>
      </c>
      <c r="F1047" s="169">
        <v>3.92</v>
      </c>
      <c r="G1047" s="147">
        <v>5</v>
      </c>
    </row>
    <row r="1048" spans="1:7" x14ac:dyDescent="0.25">
      <c r="A1048" s="166" t="s">
        <v>2230</v>
      </c>
      <c r="B1048" s="167" t="s">
        <v>2231</v>
      </c>
      <c r="C1048" s="168"/>
      <c r="D1048" s="169"/>
      <c r="E1048" s="169"/>
      <c r="F1048" s="169"/>
      <c r="G1048" s="147">
        <v>9</v>
      </c>
    </row>
    <row r="1049" spans="1:7" ht="45" x14ac:dyDescent="0.25">
      <c r="A1049" s="166" t="s">
        <v>2232</v>
      </c>
      <c r="B1049" s="167" t="s">
        <v>2233</v>
      </c>
      <c r="C1049" s="168" t="s">
        <v>210</v>
      </c>
      <c r="D1049" s="169">
        <v>96.2</v>
      </c>
      <c r="E1049" s="169">
        <v>37.06</v>
      </c>
      <c r="F1049" s="169">
        <v>133.26</v>
      </c>
      <c r="G1049" s="147">
        <v>9</v>
      </c>
    </row>
    <row r="1050" spans="1:7" ht="45" x14ac:dyDescent="0.25">
      <c r="A1050" s="166" t="s">
        <v>2234</v>
      </c>
      <c r="B1050" s="167" t="s">
        <v>2235</v>
      </c>
      <c r="C1050" s="168" t="s">
        <v>268</v>
      </c>
      <c r="D1050" s="169">
        <v>17.21</v>
      </c>
      <c r="E1050" s="169">
        <v>10.29</v>
      </c>
      <c r="F1050" s="169">
        <v>27.5</v>
      </c>
      <c r="G1050" s="147">
        <v>9</v>
      </c>
    </row>
    <row r="1051" spans="1:7" ht="45" x14ac:dyDescent="0.25">
      <c r="A1051" s="166" t="s">
        <v>2236</v>
      </c>
      <c r="B1051" s="167" t="s">
        <v>2237</v>
      </c>
      <c r="C1051" s="168" t="s">
        <v>210</v>
      </c>
      <c r="D1051" s="169">
        <v>160.24</v>
      </c>
      <c r="E1051" s="169">
        <v>37.06</v>
      </c>
      <c r="F1051" s="169">
        <v>197.3</v>
      </c>
      <c r="G1051" s="147">
        <v>9</v>
      </c>
    </row>
    <row r="1052" spans="1:7" ht="45" x14ac:dyDescent="0.25">
      <c r="A1052" s="166" t="s">
        <v>2238</v>
      </c>
      <c r="B1052" s="167" t="s">
        <v>2239</v>
      </c>
      <c r="C1052" s="168" t="s">
        <v>268</v>
      </c>
      <c r="D1052" s="169">
        <v>28.36</v>
      </c>
      <c r="E1052" s="169">
        <v>10.29</v>
      </c>
      <c r="F1052" s="169">
        <v>38.65</v>
      </c>
      <c r="G1052" s="147">
        <v>9</v>
      </c>
    </row>
    <row r="1053" spans="1:7" ht="45" x14ac:dyDescent="0.25">
      <c r="A1053" s="166" t="s">
        <v>2240</v>
      </c>
      <c r="B1053" s="167" t="s">
        <v>2241</v>
      </c>
      <c r="C1053" s="168" t="s">
        <v>210</v>
      </c>
      <c r="D1053" s="169">
        <v>105.49</v>
      </c>
      <c r="E1053" s="169">
        <v>37.06</v>
      </c>
      <c r="F1053" s="169">
        <v>142.55000000000001</v>
      </c>
      <c r="G1053" s="147">
        <v>9</v>
      </c>
    </row>
    <row r="1054" spans="1:7" ht="45" x14ac:dyDescent="0.25">
      <c r="A1054" s="166" t="s">
        <v>2242</v>
      </c>
      <c r="B1054" s="167" t="s">
        <v>2243</v>
      </c>
      <c r="C1054" s="168" t="s">
        <v>268</v>
      </c>
      <c r="D1054" s="169">
        <v>18.829999999999998</v>
      </c>
      <c r="E1054" s="169">
        <v>10.29</v>
      </c>
      <c r="F1054" s="169">
        <v>29.12</v>
      </c>
      <c r="G1054" s="147">
        <v>9</v>
      </c>
    </row>
    <row r="1055" spans="1:7" ht="45" x14ac:dyDescent="0.25">
      <c r="A1055" s="166" t="s">
        <v>2244</v>
      </c>
      <c r="B1055" s="167" t="s">
        <v>2245</v>
      </c>
      <c r="C1055" s="168" t="s">
        <v>210</v>
      </c>
      <c r="D1055" s="169">
        <v>150.94</v>
      </c>
      <c r="E1055" s="169">
        <v>37.06</v>
      </c>
      <c r="F1055" s="169">
        <v>188</v>
      </c>
      <c r="G1055" s="147">
        <v>9</v>
      </c>
    </row>
    <row r="1056" spans="1:7" ht="30" x14ac:dyDescent="0.25">
      <c r="A1056" s="166" t="s">
        <v>2246</v>
      </c>
      <c r="B1056" s="167" t="s">
        <v>2247</v>
      </c>
      <c r="C1056" s="168" t="s">
        <v>268</v>
      </c>
      <c r="D1056" s="169">
        <v>27.02</v>
      </c>
      <c r="E1056" s="169">
        <v>10.29</v>
      </c>
      <c r="F1056" s="169">
        <v>37.31</v>
      </c>
      <c r="G1056" s="147">
        <v>9</v>
      </c>
    </row>
    <row r="1057" spans="1:7" ht="45" x14ac:dyDescent="0.25">
      <c r="A1057" s="166" t="s">
        <v>2248</v>
      </c>
      <c r="B1057" s="167" t="s">
        <v>2249</v>
      </c>
      <c r="C1057" s="168" t="s">
        <v>210</v>
      </c>
      <c r="D1057" s="169">
        <v>159.15</v>
      </c>
      <c r="E1057" s="169">
        <v>37.06</v>
      </c>
      <c r="F1057" s="169">
        <v>196.21</v>
      </c>
      <c r="G1057" s="147">
        <v>9</v>
      </c>
    </row>
    <row r="1058" spans="1:7" ht="45" x14ac:dyDescent="0.25">
      <c r="A1058" s="166" t="s">
        <v>2250</v>
      </c>
      <c r="B1058" s="167" t="s">
        <v>2251</v>
      </c>
      <c r="C1058" s="168" t="s">
        <v>268</v>
      </c>
      <c r="D1058" s="169">
        <v>28.45</v>
      </c>
      <c r="E1058" s="169">
        <v>10.29</v>
      </c>
      <c r="F1058" s="169">
        <v>38.74</v>
      </c>
      <c r="G1058" s="147">
        <v>9</v>
      </c>
    </row>
    <row r="1059" spans="1:7" ht="45" x14ac:dyDescent="0.25">
      <c r="A1059" s="166" t="s">
        <v>2252</v>
      </c>
      <c r="B1059" s="167" t="s">
        <v>2253</v>
      </c>
      <c r="C1059" s="168" t="s">
        <v>210</v>
      </c>
      <c r="D1059" s="169">
        <v>201.95</v>
      </c>
      <c r="E1059" s="169">
        <v>37.06</v>
      </c>
      <c r="F1059" s="169">
        <v>239.01</v>
      </c>
      <c r="G1059" s="147">
        <v>9</v>
      </c>
    </row>
    <row r="1060" spans="1:7" ht="45" x14ac:dyDescent="0.25">
      <c r="A1060" s="166" t="s">
        <v>2254</v>
      </c>
      <c r="B1060" s="167" t="s">
        <v>2255</v>
      </c>
      <c r="C1060" s="168" t="s">
        <v>268</v>
      </c>
      <c r="D1060" s="169">
        <v>35.9</v>
      </c>
      <c r="E1060" s="169">
        <v>10.29</v>
      </c>
      <c r="F1060" s="169">
        <v>46.19</v>
      </c>
      <c r="G1060" s="147">
        <v>5</v>
      </c>
    </row>
    <row r="1061" spans="1:7" x14ac:dyDescent="0.25">
      <c r="A1061" s="166" t="s">
        <v>2256</v>
      </c>
      <c r="B1061" s="167" t="s">
        <v>2257</v>
      </c>
      <c r="C1061" s="168"/>
      <c r="D1061" s="169"/>
      <c r="E1061" s="169"/>
      <c r="F1061" s="169"/>
      <c r="G1061" s="147">
        <v>9</v>
      </c>
    </row>
    <row r="1062" spans="1:7" ht="30" x14ac:dyDescent="0.25">
      <c r="A1062" s="166" t="s">
        <v>2258</v>
      </c>
      <c r="B1062" s="167" t="s">
        <v>2259</v>
      </c>
      <c r="C1062" s="168" t="s">
        <v>210</v>
      </c>
      <c r="D1062" s="169">
        <v>143.46</v>
      </c>
      <c r="E1062" s="169">
        <v>21</v>
      </c>
      <c r="F1062" s="169">
        <v>164.46</v>
      </c>
      <c r="G1062" s="147">
        <v>9</v>
      </c>
    </row>
    <row r="1063" spans="1:7" ht="30" x14ac:dyDescent="0.25">
      <c r="A1063" s="166" t="s">
        <v>2260</v>
      </c>
      <c r="B1063" s="167" t="s">
        <v>2261</v>
      </c>
      <c r="C1063" s="168" t="s">
        <v>210</v>
      </c>
      <c r="D1063" s="169">
        <v>86.72</v>
      </c>
      <c r="E1063" s="169">
        <v>21</v>
      </c>
      <c r="F1063" s="169">
        <v>107.72</v>
      </c>
      <c r="G1063" s="147">
        <v>9</v>
      </c>
    </row>
    <row r="1064" spans="1:7" ht="30" x14ac:dyDescent="0.25">
      <c r="A1064" s="166" t="s">
        <v>2262</v>
      </c>
      <c r="B1064" s="167" t="s">
        <v>2263</v>
      </c>
      <c r="C1064" s="168" t="s">
        <v>210</v>
      </c>
      <c r="D1064" s="169">
        <v>72.95</v>
      </c>
      <c r="E1064" s="169">
        <v>21</v>
      </c>
      <c r="F1064" s="169">
        <v>93.95</v>
      </c>
      <c r="G1064" s="147">
        <v>9</v>
      </c>
    </row>
    <row r="1065" spans="1:7" ht="30" x14ac:dyDescent="0.25">
      <c r="A1065" s="166" t="s">
        <v>2264</v>
      </c>
      <c r="B1065" s="167" t="s">
        <v>2265</v>
      </c>
      <c r="C1065" s="168" t="s">
        <v>210</v>
      </c>
      <c r="D1065" s="169">
        <v>70.31</v>
      </c>
      <c r="E1065" s="169">
        <v>21</v>
      </c>
      <c r="F1065" s="169">
        <v>91.31</v>
      </c>
      <c r="G1065" s="147">
        <v>9</v>
      </c>
    </row>
    <row r="1066" spans="1:7" ht="30" x14ac:dyDescent="0.25">
      <c r="A1066" s="166" t="s">
        <v>2266</v>
      </c>
      <c r="B1066" s="167" t="s">
        <v>2267</v>
      </c>
      <c r="C1066" s="168" t="s">
        <v>210</v>
      </c>
      <c r="D1066" s="169">
        <v>61.89</v>
      </c>
      <c r="E1066" s="169">
        <v>21</v>
      </c>
      <c r="F1066" s="169">
        <v>82.89</v>
      </c>
      <c r="G1066" s="147">
        <v>5</v>
      </c>
    </row>
    <row r="1067" spans="1:7" x14ac:dyDescent="0.25">
      <c r="A1067" s="166" t="s">
        <v>2268</v>
      </c>
      <c r="B1067" s="167" t="s">
        <v>2269</v>
      </c>
      <c r="C1067" s="168"/>
      <c r="D1067" s="169"/>
      <c r="E1067" s="169"/>
      <c r="F1067" s="169"/>
      <c r="G1067" s="147">
        <v>9</v>
      </c>
    </row>
    <row r="1068" spans="1:7" ht="30" x14ac:dyDescent="0.25">
      <c r="A1068" s="166" t="s">
        <v>2270</v>
      </c>
      <c r="B1068" s="167" t="s">
        <v>2271</v>
      </c>
      <c r="C1068" s="168" t="s">
        <v>210</v>
      </c>
      <c r="D1068" s="169">
        <v>162.18</v>
      </c>
      <c r="E1068" s="169">
        <v>26.57</v>
      </c>
      <c r="F1068" s="169">
        <v>188.75</v>
      </c>
      <c r="G1068" s="147">
        <v>9</v>
      </c>
    </row>
    <row r="1069" spans="1:7" ht="30" x14ac:dyDescent="0.25">
      <c r="A1069" s="166" t="s">
        <v>2272</v>
      </c>
      <c r="B1069" s="167" t="s">
        <v>2273</v>
      </c>
      <c r="C1069" s="168" t="s">
        <v>210</v>
      </c>
      <c r="D1069" s="169">
        <v>347.01</v>
      </c>
      <c r="E1069" s="169">
        <v>26.57</v>
      </c>
      <c r="F1069" s="169">
        <v>373.58</v>
      </c>
      <c r="G1069" s="147">
        <v>9</v>
      </c>
    </row>
    <row r="1070" spans="1:7" ht="30" x14ac:dyDescent="0.25">
      <c r="A1070" s="166" t="s">
        <v>2274</v>
      </c>
      <c r="B1070" s="167" t="s">
        <v>2275</v>
      </c>
      <c r="C1070" s="168" t="s">
        <v>210</v>
      </c>
      <c r="D1070" s="169">
        <v>323.38</v>
      </c>
      <c r="E1070" s="169">
        <v>26.57</v>
      </c>
      <c r="F1070" s="169">
        <v>349.95</v>
      </c>
      <c r="G1070" s="147">
        <v>5</v>
      </c>
    </row>
    <row r="1071" spans="1:7" x14ac:dyDescent="0.25">
      <c r="A1071" s="166" t="s">
        <v>2276</v>
      </c>
      <c r="B1071" s="167" t="s">
        <v>2277</v>
      </c>
      <c r="C1071" s="168"/>
      <c r="D1071" s="169"/>
      <c r="E1071" s="169"/>
      <c r="F1071" s="169"/>
      <c r="G1071" s="147">
        <v>9</v>
      </c>
    </row>
    <row r="1072" spans="1:7" ht="45" x14ac:dyDescent="0.25">
      <c r="A1072" s="166" t="s">
        <v>2278</v>
      </c>
      <c r="B1072" s="167" t="s">
        <v>2279</v>
      </c>
      <c r="C1072" s="168" t="s">
        <v>210</v>
      </c>
      <c r="D1072" s="169">
        <v>121.76</v>
      </c>
      <c r="E1072" s="169">
        <v>16.989999999999998</v>
      </c>
      <c r="F1072" s="169">
        <v>138.75</v>
      </c>
      <c r="G1072" s="147">
        <v>9</v>
      </c>
    </row>
    <row r="1073" spans="1:7" ht="45" x14ac:dyDescent="0.25">
      <c r="A1073" s="166" t="s">
        <v>2280</v>
      </c>
      <c r="B1073" s="167" t="s">
        <v>2281</v>
      </c>
      <c r="C1073" s="168" t="s">
        <v>210</v>
      </c>
      <c r="D1073" s="169">
        <v>132.05000000000001</v>
      </c>
      <c r="E1073" s="169">
        <v>16.989999999999998</v>
      </c>
      <c r="F1073" s="169">
        <v>149.04</v>
      </c>
      <c r="G1073" s="147">
        <v>9</v>
      </c>
    </row>
    <row r="1074" spans="1:7" ht="45" x14ac:dyDescent="0.25">
      <c r="A1074" s="166" t="s">
        <v>2282</v>
      </c>
      <c r="B1074" s="167" t="s">
        <v>2283</v>
      </c>
      <c r="C1074" s="168" t="s">
        <v>210</v>
      </c>
      <c r="D1074" s="169">
        <v>43.45</v>
      </c>
      <c r="E1074" s="169">
        <v>9.36</v>
      </c>
      <c r="F1074" s="169">
        <v>52.81</v>
      </c>
      <c r="G1074" s="147">
        <v>2</v>
      </c>
    </row>
    <row r="1075" spans="1:7" x14ac:dyDescent="0.25">
      <c r="A1075" s="166" t="s">
        <v>2284</v>
      </c>
      <c r="B1075" s="167" t="s">
        <v>2285</v>
      </c>
      <c r="C1075" s="168"/>
      <c r="D1075" s="169"/>
      <c r="E1075" s="169"/>
      <c r="F1075" s="169"/>
      <c r="G1075" s="147">
        <v>5</v>
      </c>
    </row>
    <row r="1076" spans="1:7" x14ac:dyDescent="0.25">
      <c r="A1076" s="166" t="s">
        <v>2286</v>
      </c>
      <c r="B1076" s="167" t="s">
        <v>2287</v>
      </c>
      <c r="C1076" s="168"/>
      <c r="D1076" s="169"/>
      <c r="E1076" s="169"/>
      <c r="F1076" s="169"/>
      <c r="G1076" s="147">
        <v>9</v>
      </c>
    </row>
    <row r="1077" spans="1:7" x14ac:dyDescent="0.25">
      <c r="A1077" s="166" t="s">
        <v>2288</v>
      </c>
      <c r="B1077" s="167" t="s">
        <v>2289</v>
      </c>
      <c r="C1077" s="168" t="s">
        <v>210</v>
      </c>
      <c r="D1077" s="169">
        <v>437.31</v>
      </c>
      <c r="E1077" s="169">
        <v>41.08</v>
      </c>
      <c r="F1077" s="169">
        <v>478.39</v>
      </c>
      <c r="G1077" s="147">
        <v>9</v>
      </c>
    </row>
    <row r="1078" spans="1:7" ht="30" x14ac:dyDescent="0.25">
      <c r="A1078" s="166" t="s">
        <v>2290</v>
      </c>
      <c r="B1078" s="167" t="s">
        <v>2291</v>
      </c>
      <c r="C1078" s="168" t="s">
        <v>268</v>
      </c>
      <c r="D1078" s="169">
        <v>157.13999999999999</v>
      </c>
      <c r="E1078" s="169">
        <v>12.32</v>
      </c>
      <c r="F1078" s="169">
        <v>169.46</v>
      </c>
      <c r="G1078" s="147">
        <v>9</v>
      </c>
    </row>
    <row r="1079" spans="1:7" ht="30" x14ac:dyDescent="0.25">
      <c r="A1079" s="166" t="s">
        <v>2292</v>
      </c>
      <c r="B1079" s="167" t="s">
        <v>2293</v>
      </c>
      <c r="C1079" s="168" t="s">
        <v>268</v>
      </c>
      <c r="D1079" s="169">
        <v>181.39</v>
      </c>
      <c r="E1079" s="169">
        <v>18.489999999999998</v>
      </c>
      <c r="F1079" s="169">
        <v>199.88</v>
      </c>
      <c r="G1079" s="147">
        <v>9</v>
      </c>
    </row>
    <row r="1080" spans="1:7" x14ac:dyDescent="0.25">
      <c r="A1080" s="166" t="s">
        <v>2294</v>
      </c>
      <c r="B1080" s="167" t="s">
        <v>2295</v>
      </c>
      <c r="C1080" s="168" t="s">
        <v>268</v>
      </c>
      <c r="D1080" s="169">
        <v>386.31</v>
      </c>
      <c r="E1080" s="169">
        <v>30.81</v>
      </c>
      <c r="F1080" s="169">
        <v>417.12</v>
      </c>
      <c r="G1080" s="147">
        <v>9</v>
      </c>
    </row>
    <row r="1081" spans="1:7" x14ac:dyDescent="0.25">
      <c r="A1081" s="166" t="s">
        <v>2296</v>
      </c>
      <c r="B1081" s="167" t="s">
        <v>2297</v>
      </c>
      <c r="C1081" s="168" t="s">
        <v>268</v>
      </c>
      <c r="D1081" s="169">
        <v>78.569999999999993</v>
      </c>
      <c r="E1081" s="169">
        <v>6.17</v>
      </c>
      <c r="F1081" s="169">
        <v>84.74</v>
      </c>
      <c r="G1081" s="147">
        <v>9</v>
      </c>
    </row>
    <row r="1082" spans="1:7" ht="30" x14ac:dyDescent="0.25">
      <c r="A1082" s="166" t="s">
        <v>2298</v>
      </c>
      <c r="B1082" s="167" t="s">
        <v>2299</v>
      </c>
      <c r="C1082" s="168" t="s">
        <v>268</v>
      </c>
      <c r="D1082" s="169">
        <v>88.43</v>
      </c>
      <c r="E1082" s="169">
        <v>6.17</v>
      </c>
      <c r="F1082" s="169">
        <v>94.6</v>
      </c>
      <c r="G1082" s="147">
        <v>5</v>
      </c>
    </row>
    <row r="1083" spans="1:7" x14ac:dyDescent="0.25">
      <c r="A1083" s="166" t="s">
        <v>2300</v>
      </c>
      <c r="B1083" s="167" t="s">
        <v>2301</v>
      </c>
      <c r="C1083" s="168"/>
      <c r="D1083" s="169"/>
      <c r="E1083" s="169"/>
      <c r="F1083" s="169"/>
      <c r="G1083" s="147">
        <v>9</v>
      </c>
    </row>
    <row r="1084" spans="1:7" x14ac:dyDescent="0.25">
      <c r="A1084" s="166" t="s">
        <v>2302</v>
      </c>
      <c r="B1084" s="167" t="s">
        <v>2303</v>
      </c>
      <c r="C1084" s="168" t="s">
        <v>210</v>
      </c>
      <c r="D1084" s="169">
        <v>887.2</v>
      </c>
      <c r="E1084" s="169">
        <v>41.08</v>
      </c>
      <c r="F1084" s="169">
        <v>928.28</v>
      </c>
      <c r="G1084" s="147">
        <v>9</v>
      </c>
    </row>
    <row r="1085" spans="1:7" ht="30" x14ac:dyDescent="0.25">
      <c r="A1085" s="166" t="s">
        <v>2304</v>
      </c>
      <c r="B1085" s="167" t="s">
        <v>2305</v>
      </c>
      <c r="C1085" s="168" t="s">
        <v>210</v>
      </c>
      <c r="D1085" s="169">
        <v>895.99</v>
      </c>
      <c r="E1085" s="169">
        <v>41.08</v>
      </c>
      <c r="F1085" s="169">
        <v>937.07</v>
      </c>
      <c r="G1085" s="147">
        <v>9</v>
      </c>
    </row>
    <row r="1086" spans="1:7" x14ac:dyDescent="0.25">
      <c r="A1086" s="166" t="s">
        <v>2306</v>
      </c>
      <c r="B1086" s="167" t="s">
        <v>2307</v>
      </c>
      <c r="C1086" s="168" t="s">
        <v>210</v>
      </c>
      <c r="D1086" s="169">
        <v>1025.1500000000001</v>
      </c>
      <c r="E1086" s="169">
        <v>41.08</v>
      </c>
      <c r="F1086" s="169">
        <v>1066.23</v>
      </c>
      <c r="G1086" s="147">
        <v>9</v>
      </c>
    </row>
    <row r="1087" spans="1:7" ht="30" x14ac:dyDescent="0.25">
      <c r="A1087" s="166" t="s">
        <v>2308</v>
      </c>
      <c r="B1087" s="167" t="s">
        <v>2309</v>
      </c>
      <c r="C1087" s="168" t="s">
        <v>210</v>
      </c>
      <c r="D1087" s="169">
        <v>1022.64</v>
      </c>
      <c r="E1087" s="169">
        <v>41.08</v>
      </c>
      <c r="F1087" s="169">
        <v>1063.72</v>
      </c>
      <c r="G1087" s="147">
        <v>9</v>
      </c>
    </row>
    <row r="1088" spans="1:7" x14ac:dyDescent="0.25">
      <c r="A1088" s="166" t="s">
        <v>2310</v>
      </c>
      <c r="B1088" s="167" t="s">
        <v>2311</v>
      </c>
      <c r="C1088" s="168" t="s">
        <v>268</v>
      </c>
      <c r="D1088" s="169">
        <v>444.32</v>
      </c>
      <c r="E1088" s="169">
        <v>30.81</v>
      </c>
      <c r="F1088" s="169">
        <v>475.13</v>
      </c>
      <c r="G1088" s="147">
        <v>9</v>
      </c>
    </row>
    <row r="1089" spans="1:7" x14ac:dyDescent="0.25">
      <c r="A1089" s="166" t="s">
        <v>2312</v>
      </c>
      <c r="B1089" s="167" t="s">
        <v>2313</v>
      </c>
      <c r="C1089" s="168" t="s">
        <v>268</v>
      </c>
      <c r="D1089" s="169">
        <v>458.6</v>
      </c>
      <c r="E1089" s="169">
        <v>30.81</v>
      </c>
      <c r="F1089" s="169">
        <v>489.41</v>
      </c>
      <c r="G1089" s="147">
        <v>9</v>
      </c>
    </row>
    <row r="1090" spans="1:7" x14ac:dyDescent="0.25">
      <c r="A1090" s="166" t="s">
        <v>2314</v>
      </c>
      <c r="B1090" s="167" t="s">
        <v>2315</v>
      </c>
      <c r="C1090" s="168" t="s">
        <v>268</v>
      </c>
      <c r="D1090" s="169">
        <v>56.25</v>
      </c>
      <c r="E1090" s="169">
        <v>8.2100000000000009</v>
      </c>
      <c r="F1090" s="169">
        <v>64.459999999999994</v>
      </c>
      <c r="G1090" s="147">
        <v>5</v>
      </c>
    </row>
    <row r="1091" spans="1:7" x14ac:dyDescent="0.25">
      <c r="A1091" s="166" t="s">
        <v>2316</v>
      </c>
      <c r="B1091" s="167" t="s">
        <v>2317</v>
      </c>
      <c r="C1091" s="168"/>
      <c r="D1091" s="169"/>
      <c r="E1091" s="169"/>
      <c r="F1091" s="169"/>
      <c r="G1091" s="147">
        <v>9</v>
      </c>
    </row>
    <row r="1092" spans="1:7" x14ac:dyDescent="0.25">
      <c r="A1092" s="166" t="s">
        <v>2318</v>
      </c>
      <c r="B1092" s="167" t="s">
        <v>2319</v>
      </c>
      <c r="C1092" s="168" t="s">
        <v>210</v>
      </c>
      <c r="D1092" s="169">
        <v>258.48</v>
      </c>
      <c r="E1092" s="169">
        <v>37.06</v>
      </c>
      <c r="F1092" s="169">
        <v>295.54000000000002</v>
      </c>
      <c r="G1092" s="147">
        <v>9</v>
      </c>
    </row>
    <row r="1093" spans="1:7" x14ac:dyDescent="0.25">
      <c r="A1093" s="166" t="s">
        <v>2320</v>
      </c>
      <c r="B1093" s="167" t="s">
        <v>2321</v>
      </c>
      <c r="C1093" s="168" t="s">
        <v>210</v>
      </c>
      <c r="D1093" s="169">
        <v>62.96</v>
      </c>
      <c r="E1093" s="169">
        <v>37.06</v>
      </c>
      <c r="F1093" s="169">
        <v>100.02</v>
      </c>
      <c r="G1093" s="147">
        <v>9</v>
      </c>
    </row>
    <row r="1094" spans="1:7" x14ac:dyDescent="0.25">
      <c r="A1094" s="166" t="s">
        <v>2322</v>
      </c>
      <c r="B1094" s="167" t="s">
        <v>2323</v>
      </c>
      <c r="C1094" s="168" t="s">
        <v>268</v>
      </c>
      <c r="D1094" s="169">
        <v>8.5500000000000007</v>
      </c>
      <c r="E1094" s="169">
        <v>11.11</v>
      </c>
      <c r="F1094" s="169">
        <v>19.66</v>
      </c>
      <c r="G1094" s="147">
        <v>9</v>
      </c>
    </row>
    <row r="1095" spans="1:7" x14ac:dyDescent="0.25">
      <c r="A1095" s="166" t="s">
        <v>2324</v>
      </c>
      <c r="B1095" s="167" t="s">
        <v>2325</v>
      </c>
      <c r="C1095" s="168" t="s">
        <v>268</v>
      </c>
      <c r="D1095" s="169">
        <v>53.98</v>
      </c>
      <c r="E1095" s="169">
        <v>5.56</v>
      </c>
      <c r="F1095" s="169">
        <v>59.54</v>
      </c>
      <c r="G1095" s="147">
        <v>9</v>
      </c>
    </row>
    <row r="1096" spans="1:7" x14ac:dyDescent="0.25">
      <c r="A1096" s="166" t="s">
        <v>2326</v>
      </c>
      <c r="B1096" s="167" t="s">
        <v>2327</v>
      </c>
      <c r="C1096" s="168" t="s">
        <v>210</v>
      </c>
      <c r="D1096" s="169">
        <v>72.88</v>
      </c>
      <c r="E1096" s="169">
        <v>16.47</v>
      </c>
      <c r="F1096" s="169">
        <v>89.35</v>
      </c>
      <c r="G1096" s="147">
        <v>9</v>
      </c>
    </row>
    <row r="1097" spans="1:7" x14ac:dyDescent="0.25">
      <c r="A1097" s="166" t="s">
        <v>2328</v>
      </c>
      <c r="B1097" s="167" t="s">
        <v>2329</v>
      </c>
      <c r="C1097" s="168" t="s">
        <v>268</v>
      </c>
      <c r="D1097" s="169">
        <v>20.27</v>
      </c>
      <c r="E1097" s="169">
        <v>5.56</v>
      </c>
      <c r="F1097" s="169">
        <v>25.83</v>
      </c>
      <c r="G1097" s="147">
        <v>9</v>
      </c>
    </row>
    <row r="1098" spans="1:7" x14ac:dyDescent="0.25">
      <c r="A1098" s="166" t="s">
        <v>2330</v>
      </c>
      <c r="B1098" s="167" t="s">
        <v>2331</v>
      </c>
      <c r="C1098" s="168" t="s">
        <v>268</v>
      </c>
      <c r="D1098" s="169">
        <v>69.89</v>
      </c>
      <c r="E1098" s="169">
        <v>11.11</v>
      </c>
      <c r="F1098" s="169">
        <v>81</v>
      </c>
      <c r="G1098" s="147">
        <v>9</v>
      </c>
    </row>
    <row r="1099" spans="1:7" x14ac:dyDescent="0.25">
      <c r="A1099" s="166" t="s">
        <v>2332</v>
      </c>
      <c r="B1099" s="167" t="s">
        <v>2333</v>
      </c>
      <c r="C1099" s="168"/>
      <c r="D1099" s="169"/>
      <c r="E1099" s="169"/>
      <c r="F1099" s="169"/>
      <c r="G1099" s="147">
        <v>9</v>
      </c>
    </row>
    <row r="1100" spans="1:7" x14ac:dyDescent="0.25">
      <c r="A1100" s="166" t="s">
        <v>2334</v>
      </c>
      <c r="B1100" s="167" t="s">
        <v>2335</v>
      </c>
      <c r="C1100" s="168" t="s">
        <v>210</v>
      </c>
      <c r="D1100" s="169">
        <v>24.97</v>
      </c>
      <c r="E1100" s="169">
        <v>37.06</v>
      </c>
      <c r="F1100" s="169">
        <v>62.03</v>
      </c>
      <c r="G1100" s="147">
        <v>5</v>
      </c>
    </row>
    <row r="1101" spans="1:7" x14ac:dyDescent="0.25">
      <c r="A1101" s="166" t="s">
        <v>2336</v>
      </c>
      <c r="B1101" s="167" t="s">
        <v>2337</v>
      </c>
      <c r="C1101" s="168"/>
      <c r="D1101" s="169"/>
      <c r="E1101" s="169"/>
      <c r="F1101" s="169"/>
      <c r="G1101" s="147">
        <v>9</v>
      </c>
    </row>
    <row r="1102" spans="1:7" x14ac:dyDescent="0.25">
      <c r="A1102" s="166" t="s">
        <v>2338</v>
      </c>
      <c r="B1102" s="167" t="s">
        <v>2339</v>
      </c>
      <c r="C1102" s="168"/>
      <c r="D1102" s="169"/>
      <c r="E1102" s="169"/>
      <c r="F1102" s="169"/>
      <c r="G1102" s="147">
        <v>2</v>
      </c>
    </row>
    <row r="1103" spans="1:7" x14ac:dyDescent="0.25">
      <c r="A1103" s="166" t="s">
        <v>2340</v>
      </c>
      <c r="B1103" s="167" t="s">
        <v>2341</v>
      </c>
      <c r="C1103" s="168" t="s">
        <v>210</v>
      </c>
      <c r="D1103" s="169">
        <v>103.61</v>
      </c>
      <c r="E1103" s="169">
        <v>63.62</v>
      </c>
      <c r="F1103" s="169">
        <v>167.23</v>
      </c>
      <c r="G1103" s="147">
        <v>5</v>
      </c>
    </row>
    <row r="1104" spans="1:7" x14ac:dyDescent="0.25">
      <c r="A1104" s="166" t="s">
        <v>2342</v>
      </c>
      <c r="B1104" s="167" t="s">
        <v>2343</v>
      </c>
      <c r="C1104" s="168"/>
      <c r="D1104" s="169"/>
      <c r="E1104" s="169"/>
      <c r="F1104" s="169"/>
      <c r="G1104" s="147">
        <v>9</v>
      </c>
    </row>
    <row r="1105" spans="1:7" x14ac:dyDescent="0.25">
      <c r="A1105" s="166" t="s">
        <v>2344</v>
      </c>
      <c r="B1105" s="167" t="s">
        <v>2345</v>
      </c>
      <c r="C1105" s="168" t="s">
        <v>210</v>
      </c>
      <c r="D1105" s="169">
        <v>742.34</v>
      </c>
      <c r="E1105" s="169"/>
      <c r="F1105" s="169">
        <v>742.34</v>
      </c>
      <c r="G1105" s="147">
        <v>5</v>
      </c>
    </row>
    <row r="1106" spans="1:7" x14ac:dyDescent="0.25">
      <c r="A1106" s="166" t="s">
        <v>2346</v>
      </c>
      <c r="B1106" s="167" t="s">
        <v>2347</v>
      </c>
      <c r="C1106" s="168"/>
      <c r="D1106" s="169"/>
      <c r="E1106" s="169"/>
      <c r="F1106" s="169"/>
      <c r="G1106" s="147">
        <v>9</v>
      </c>
    </row>
    <row r="1107" spans="1:7" x14ac:dyDescent="0.25">
      <c r="A1107" s="166" t="s">
        <v>2348</v>
      </c>
      <c r="B1107" s="167" t="s">
        <v>2349</v>
      </c>
      <c r="C1107" s="168" t="s">
        <v>210</v>
      </c>
      <c r="D1107" s="169">
        <v>368.05</v>
      </c>
      <c r="E1107" s="169">
        <v>20.91</v>
      </c>
      <c r="F1107" s="169">
        <v>388.96</v>
      </c>
      <c r="G1107" s="147">
        <v>5</v>
      </c>
    </row>
    <row r="1108" spans="1:7" x14ac:dyDescent="0.25">
      <c r="A1108" s="166" t="s">
        <v>2350</v>
      </c>
      <c r="B1108" s="167" t="s">
        <v>2351</v>
      </c>
      <c r="C1108" s="168"/>
      <c r="D1108" s="169"/>
      <c r="E1108" s="169"/>
      <c r="F1108" s="169"/>
      <c r="G1108" s="147">
        <v>9</v>
      </c>
    </row>
    <row r="1109" spans="1:7" x14ac:dyDescent="0.25">
      <c r="A1109" s="166" t="s">
        <v>2352</v>
      </c>
      <c r="B1109" s="167" t="s">
        <v>2353</v>
      </c>
      <c r="C1109" s="168" t="s">
        <v>268</v>
      </c>
      <c r="D1109" s="169">
        <v>24.4</v>
      </c>
      <c r="E1109" s="169">
        <v>13.88</v>
      </c>
      <c r="F1109" s="169">
        <v>38.28</v>
      </c>
      <c r="G1109" s="147">
        <v>5</v>
      </c>
    </row>
    <row r="1110" spans="1:7" x14ac:dyDescent="0.25">
      <c r="A1110" s="166" t="s">
        <v>2354</v>
      </c>
      <c r="B1110" s="167" t="s">
        <v>2355</v>
      </c>
      <c r="C1110" s="168" t="s">
        <v>268</v>
      </c>
      <c r="D1110" s="169">
        <v>3.9</v>
      </c>
      <c r="E1110" s="169">
        <v>3.39</v>
      </c>
      <c r="F1110" s="169">
        <v>7.29</v>
      </c>
      <c r="G1110" s="147">
        <v>9</v>
      </c>
    </row>
    <row r="1111" spans="1:7" x14ac:dyDescent="0.25">
      <c r="A1111" s="166" t="s">
        <v>2356</v>
      </c>
      <c r="B1111" s="167" t="s">
        <v>2357</v>
      </c>
      <c r="C1111" s="168"/>
      <c r="D1111" s="169"/>
      <c r="E1111" s="169"/>
      <c r="F1111" s="169"/>
      <c r="G1111" s="147">
        <v>9</v>
      </c>
    </row>
    <row r="1112" spans="1:7" x14ac:dyDescent="0.25">
      <c r="A1112" s="166" t="s">
        <v>2358</v>
      </c>
      <c r="B1112" s="167" t="s">
        <v>2359</v>
      </c>
      <c r="C1112" s="168" t="s">
        <v>210</v>
      </c>
      <c r="D1112" s="169">
        <v>0.47</v>
      </c>
      <c r="E1112" s="169">
        <v>8.23</v>
      </c>
      <c r="F1112" s="169">
        <v>8.6999999999999993</v>
      </c>
      <c r="G1112" s="147">
        <v>5</v>
      </c>
    </row>
    <row r="1113" spans="1:7" x14ac:dyDescent="0.25">
      <c r="A1113" s="166" t="s">
        <v>2360</v>
      </c>
      <c r="B1113" s="167" t="s">
        <v>2361</v>
      </c>
      <c r="C1113" s="168" t="s">
        <v>210</v>
      </c>
      <c r="D1113" s="169">
        <v>27.7</v>
      </c>
      <c r="E1113" s="169">
        <v>20.91</v>
      </c>
      <c r="F1113" s="169">
        <v>48.61</v>
      </c>
      <c r="G1113" s="147">
        <v>9</v>
      </c>
    </row>
    <row r="1114" spans="1:7" x14ac:dyDescent="0.25">
      <c r="A1114" s="166" t="s">
        <v>2362</v>
      </c>
      <c r="B1114" s="167" t="s">
        <v>2363</v>
      </c>
      <c r="C1114" s="168" t="s">
        <v>268</v>
      </c>
      <c r="D1114" s="169">
        <v>0.47</v>
      </c>
      <c r="E1114" s="169">
        <v>10.49</v>
      </c>
      <c r="F1114" s="169">
        <v>10.96</v>
      </c>
      <c r="G1114" s="147">
        <v>9</v>
      </c>
    </row>
    <row r="1115" spans="1:7" x14ac:dyDescent="0.25">
      <c r="A1115" s="166" t="s">
        <v>2364</v>
      </c>
      <c r="B1115" s="167" t="s">
        <v>2365</v>
      </c>
      <c r="C1115" s="168" t="s">
        <v>210</v>
      </c>
      <c r="D1115" s="169">
        <v>154.47999999999999</v>
      </c>
      <c r="E1115" s="169"/>
      <c r="F1115" s="169">
        <v>154.47999999999999</v>
      </c>
      <c r="G1115" s="147">
        <v>9</v>
      </c>
    </row>
    <row r="1116" spans="1:7" x14ac:dyDescent="0.25">
      <c r="A1116" s="166" t="s">
        <v>2366</v>
      </c>
      <c r="B1116" s="167" t="s">
        <v>2367</v>
      </c>
      <c r="C1116" s="168"/>
      <c r="D1116" s="169"/>
      <c r="E1116" s="169"/>
      <c r="F1116" s="169"/>
      <c r="G1116" s="147">
        <v>9</v>
      </c>
    </row>
    <row r="1117" spans="1:7" x14ac:dyDescent="0.25">
      <c r="A1117" s="166" t="s">
        <v>2368</v>
      </c>
      <c r="B1117" s="167" t="s">
        <v>2369</v>
      </c>
      <c r="C1117" s="168"/>
      <c r="D1117" s="169"/>
      <c r="E1117" s="169"/>
      <c r="F1117" s="169"/>
      <c r="G1117" s="147">
        <v>2</v>
      </c>
    </row>
    <row r="1118" spans="1:7" x14ac:dyDescent="0.25">
      <c r="A1118" s="166" t="s">
        <v>2370</v>
      </c>
      <c r="B1118" s="167" t="s">
        <v>2371</v>
      </c>
      <c r="C1118" s="168" t="s">
        <v>210</v>
      </c>
      <c r="D1118" s="169">
        <v>115.07</v>
      </c>
      <c r="E1118" s="169">
        <v>9.4700000000000006</v>
      </c>
      <c r="F1118" s="169">
        <v>124.54</v>
      </c>
      <c r="G1118" s="147">
        <v>5</v>
      </c>
    </row>
    <row r="1119" spans="1:7" x14ac:dyDescent="0.25">
      <c r="A1119" s="166" t="s">
        <v>2372</v>
      </c>
      <c r="B1119" s="167" t="s">
        <v>2373</v>
      </c>
      <c r="C1119" s="168" t="s">
        <v>210</v>
      </c>
      <c r="D1119" s="169">
        <v>79.38</v>
      </c>
      <c r="E1119" s="169"/>
      <c r="F1119" s="169">
        <v>79.38</v>
      </c>
      <c r="G1119" s="147">
        <v>9</v>
      </c>
    </row>
    <row r="1120" spans="1:7" x14ac:dyDescent="0.25">
      <c r="A1120" s="166" t="s">
        <v>2374</v>
      </c>
      <c r="B1120" s="167" t="s">
        <v>2375</v>
      </c>
      <c r="C1120" s="168"/>
      <c r="D1120" s="169"/>
      <c r="E1120" s="169"/>
      <c r="F1120" s="169"/>
      <c r="G1120" s="147">
        <v>9</v>
      </c>
    </row>
    <row r="1121" spans="1:7" ht="30" x14ac:dyDescent="0.25">
      <c r="A1121" s="166" t="s">
        <v>2376</v>
      </c>
      <c r="B1121" s="167" t="s">
        <v>2377</v>
      </c>
      <c r="C1121" s="168" t="s">
        <v>210</v>
      </c>
      <c r="D1121" s="169">
        <v>153.30000000000001</v>
      </c>
      <c r="E1121" s="169">
        <v>21.01</v>
      </c>
      <c r="F1121" s="169">
        <v>174.31</v>
      </c>
      <c r="G1121" s="147">
        <v>5</v>
      </c>
    </row>
    <row r="1122" spans="1:7" ht="30" x14ac:dyDescent="0.25">
      <c r="A1122" s="166" t="s">
        <v>2378</v>
      </c>
      <c r="B1122" s="167" t="s">
        <v>2379</v>
      </c>
      <c r="C1122" s="168" t="s">
        <v>210</v>
      </c>
      <c r="D1122" s="169">
        <v>243.35</v>
      </c>
      <c r="E1122" s="169">
        <v>21.01</v>
      </c>
      <c r="F1122" s="169">
        <v>264.36</v>
      </c>
      <c r="G1122" s="147">
        <v>9</v>
      </c>
    </row>
    <row r="1123" spans="1:7" ht="30" x14ac:dyDescent="0.25">
      <c r="A1123" s="166" t="s">
        <v>2380</v>
      </c>
      <c r="B1123" s="167" t="s">
        <v>2381</v>
      </c>
      <c r="C1123" s="168" t="s">
        <v>210</v>
      </c>
      <c r="D1123" s="169">
        <v>221.64</v>
      </c>
      <c r="E1123" s="169"/>
      <c r="F1123" s="169">
        <v>221.64</v>
      </c>
      <c r="G1123" s="147">
        <v>9</v>
      </c>
    </row>
    <row r="1124" spans="1:7" ht="30" x14ac:dyDescent="0.25">
      <c r="A1124" s="166" t="s">
        <v>2382</v>
      </c>
      <c r="B1124" s="167" t="s">
        <v>2383</v>
      </c>
      <c r="C1124" s="168" t="s">
        <v>210</v>
      </c>
      <c r="D1124" s="169">
        <v>257.01</v>
      </c>
      <c r="E1124" s="169">
        <v>21.01</v>
      </c>
      <c r="F1124" s="169">
        <v>278.02</v>
      </c>
      <c r="G1124" s="147">
        <v>9</v>
      </c>
    </row>
    <row r="1125" spans="1:7" ht="30" x14ac:dyDescent="0.25">
      <c r="A1125" s="166" t="s">
        <v>2384</v>
      </c>
      <c r="B1125" s="167" t="s">
        <v>2385</v>
      </c>
      <c r="C1125" s="168" t="s">
        <v>210</v>
      </c>
      <c r="D1125" s="169">
        <v>398</v>
      </c>
      <c r="E1125" s="169">
        <v>21.01</v>
      </c>
      <c r="F1125" s="169">
        <v>419.01</v>
      </c>
      <c r="G1125" s="147">
        <v>9</v>
      </c>
    </row>
    <row r="1126" spans="1:7" ht="30" x14ac:dyDescent="0.25">
      <c r="A1126" s="166" t="s">
        <v>2386</v>
      </c>
      <c r="B1126" s="167" t="s">
        <v>2387</v>
      </c>
      <c r="C1126" s="168" t="s">
        <v>210</v>
      </c>
      <c r="D1126" s="169">
        <v>245.51</v>
      </c>
      <c r="E1126" s="169">
        <v>21.01</v>
      </c>
      <c r="F1126" s="169">
        <v>266.52</v>
      </c>
      <c r="G1126" s="147">
        <v>9</v>
      </c>
    </row>
    <row r="1127" spans="1:7" ht="30" x14ac:dyDescent="0.25">
      <c r="A1127" s="166" t="s">
        <v>2388</v>
      </c>
      <c r="B1127" s="167" t="s">
        <v>2389</v>
      </c>
      <c r="C1127" s="168" t="s">
        <v>210</v>
      </c>
      <c r="D1127" s="169">
        <v>501.76</v>
      </c>
      <c r="E1127" s="169">
        <v>21.01</v>
      </c>
      <c r="F1127" s="169">
        <v>522.77</v>
      </c>
      <c r="G1127" s="147">
        <v>9</v>
      </c>
    </row>
    <row r="1128" spans="1:7" ht="30" x14ac:dyDescent="0.25">
      <c r="A1128" s="166" t="s">
        <v>2390</v>
      </c>
      <c r="B1128" s="167" t="s">
        <v>2391</v>
      </c>
      <c r="C1128" s="168" t="s">
        <v>210</v>
      </c>
      <c r="D1128" s="169">
        <v>407.64</v>
      </c>
      <c r="E1128" s="169">
        <v>21.01</v>
      </c>
      <c r="F1128" s="169">
        <v>428.65</v>
      </c>
      <c r="G1128" s="147">
        <v>9</v>
      </c>
    </row>
    <row r="1129" spans="1:7" ht="30" x14ac:dyDescent="0.25">
      <c r="A1129" s="166" t="s">
        <v>2392</v>
      </c>
      <c r="B1129" s="167" t="s">
        <v>2393</v>
      </c>
      <c r="C1129" s="168" t="s">
        <v>210</v>
      </c>
      <c r="D1129" s="169">
        <v>271.39</v>
      </c>
      <c r="E1129" s="169">
        <v>42.67</v>
      </c>
      <c r="F1129" s="169">
        <v>314.06</v>
      </c>
      <c r="G1129" s="147">
        <v>9</v>
      </c>
    </row>
    <row r="1130" spans="1:7" x14ac:dyDescent="0.25">
      <c r="A1130" s="166" t="s">
        <v>2394</v>
      </c>
      <c r="B1130" s="167" t="s">
        <v>2395</v>
      </c>
      <c r="C1130" s="168"/>
      <c r="D1130" s="169"/>
      <c r="E1130" s="169"/>
      <c r="F1130" s="169"/>
      <c r="G1130" s="147">
        <v>9</v>
      </c>
    </row>
    <row r="1131" spans="1:7" ht="30" x14ac:dyDescent="0.25">
      <c r="A1131" s="166" t="s">
        <v>2396</v>
      </c>
      <c r="B1131" s="167" t="s">
        <v>2397</v>
      </c>
      <c r="C1131" s="168" t="s">
        <v>210</v>
      </c>
      <c r="D1131" s="169">
        <v>1317.5</v>
      </c>
      <c r="E1131" s="169"/>
      <c r="F1131" s="169">
        <v>1317.5</v>
      </c>
      <c r="G1131" s="147">
        <v>5</v>
      </c>
    </row>
    <row r="1132" spans="1:7" x14ac:dyDescent="0.25">
      <c r="A1132" s="166" t="s">
        <v>2398</v>
      </c>
      <c r="B1132" s="167" t="s">
        <v>2399</v>
      </c>
      <c r="C1132" s="168" t="s">
        <v>210</v>
      </c>
      <c r="D1132" s="169">
        <v>341.68</v>
      </c>
      <c r="E1132" s="169"/>
      <c r="F1132" s="169">
        <v>341.68</v>
      </c>
      <c r="G1132" s="147">
        <v>9</v>
      </c>
    </row>
    <row r="1133" spans="1:7" ht="30" x14ac:dyDescent="0.25">
      <c r="A1133" s="166" t="s">
        <v>2400</v>
      </c>
      <c r="B1133" s="167" t="s">
        <v>2401</v>
      </c>
      <c r="C1133" s="168" t="s">
        <v>210</v>
      </c>
      <c r="D1133" s="169">
        <v>576.51</v>
      </c>
      <c r="E1133" s="169">
        <v>261.24</v>
      </c>
      <c r="F1133" s="169">
        <v>837.75</v>
      </c>
      <c r="G1133" s="147">
        <v>9</v>
      </c>
    </row>
    <row r="1134" spans="1:7" ht="30" x14ac:dyDescent="0.25">
      <c r="A1134" s="166" t="s">
        <v>2402</v>
      </c>
      <c r="B1134" s="167" t="s">
        <v>2403</v>
      </c>
      <c r="C1134" s="168" t="s">
        <v>210</v>
      </c>
      <c r="D1134" s="169">
        <v>380.26</v>
      </c>
      <c r="E1134" s="169">
        <v>261.24</v>
      </c>
      <c r="F1134" s="169">
        <v>641.5</v>
      </c>
      <c r="G1134" s="147">
        <v>9</v>
      </c>
    </row>
    <row r="1135" spans="1:7" x14ac:dyDescent="0.25">
      <c r="A1135" s="166" t="s">
        <v>2404</v>
      </c>
      <c r="B1135" s="167" t="s">
        <v>2405</v>
      </c>
      <c r="C1135" s="168"/>
      <c r="D1135" s="169"/>
      <c r="E1135" s="169"/>
      <c r="F1135" s="169"/>
      <c r="G1135" s="147">
        <v>9</v>
      </c>
    </row>
    <row r="1136" spans="1:7" ht="30" x14ac:dyDescent="0.25">
      <c r="A1136" s="166" t="s">
        <v>2406</v>
      </c>
      <c r="B1136" s="167" t="s">
        <v>2407</v>
      </c>
      <c r="C1136" s="168" t="s">
        <v>210</v>
      </c>
      <c r="D1136" s="169">
        <v>151.26</v>
      </c>
      <c r="E1136" s="169"/>
      <c r="F1136" s="169">
        <v>151.26</v>
      </c>
      <c r="G1136" s="147">
        <v>5</v>
      </c>
    </row>
    <row r="1137" spans="1:7" ht="30" x14ac:dyDescent="0.25">
      <c r="A1137" s="166" t="s">
        <v>2408</v>
      </c>
      <c r="B1137" s="167" t="s">
        <v>2409</v>
      </c>
      <c r="C1137" s="168" t="s">
        <v>210</v>
      </c>
      <c r="D1137" s="169">
        <v>190.41</v>
      </c>
      <c r="E1137" s="169"/>
      <c r="F1137" s="169">
        <v>190.41</v>
      </c>
      <c r="G1137" s="147">
        <v>9</v>
      </c>
    </row>
    <row r="1138" spans="1:7" x14ac:dyDescent="0.25">
      <c r="A1138" s="166" t="s">
        <v>2410</v>
      </c>
      <c r="B1138" s="167" t="s">
        <v>2411</v>
      </c>
      <c r="C1138" s="168"/>
      <c r="D1138" s="169"/>
      <c r="E1138" s="169"/>
      <c r="F1138" s="169"/>
      <c r="G1138" s="147">
        <v>9</v>
      </c>
    </row>
    <row r="1139" spans="1:7" ht="30" x14ac:dyDescent="0.25">
      <c r="A1139" s="166" t="s">
        <v>2412</v>
      </c>
      <c r="B1139" s="167" t="s">
        <v>2413</v>
      </c>
      <c r="C1139" s="168" t="s">
        <v>210</v>
      </c>
      <c r="D1139" s="169">
        <v>154.96</v>
      </c>
      <c r="E1139" s="169">
        <v>89.63</v>
      </c>
      <c r="F1139" s="169">
        <v>244.59</v>
      </c>
      <c r="G1139" s="147">
        <v>5</v>
      </c>
    </row>
    <row r="1140" spans="1:7" ht="30" x14ac:dyDescent="0.25">
      <c r="A1140" s="166" t="s">
        <v>2414</v>
      </c>
      <c r="B1140" s="167" t="s">
        <v>2415</v>
      </c>
      <c r="C1140" s="168" t="s">
        <v>210</v>
      </c>
      <c r="D1140" s="169">
        <v>473.55</v>
      </c>
      <c r="E1140" s="169"/>
      <c r="F1140" s="169">
        <v>473.55</v>
      </c>
      <c r="G1140" s="147">
        <v>9</v>
      </c>
    </row>
    <row r="1141" spans="1:7" x14ac:dyDescent="0.25">
      <c r="A1141" s="166" t="s">
        <v>2416</v>
      </c>
      <c r="B1141" s="167" t="s">
        <v>2417</v>
      </c>
      <c r="C1141" s="168"/>
      <c r="D1141" s="169"/>
      <c r="E1141" s="169"/>
      <c r="F1141" s="169"/>
      <c r="G1141" s="147">
        <v>9</v>
      </c>
    </row>
    <row r="1142" spans="1:7" x14ac:dyDescent="0.25">
      <c r="A1142" s="166" t="s">
        <v>2418</v>
      </c>
      <c r="B1142" s="167" t="s">
        <v>2419</v>
      </c>
      <c r="C1142" s="168" t="s">
        <v>210</v>
      </c>
      <c r="D1142" s="169">
        <v>788.21</v>
      </c>
      <c r="E1142" s="169"/>
      <c r="F1142" s="169">
        <v>788.21</v>
      </c>
      <c r="G1142" s="147">
        <v>5</v>
      </c>
    </row>
    <row r="1143" spans="1:7" x14ac:dyDescent="0.25">
      <c r="A1143" s="166" t="s">
        <v>2420</v>
      </c>
      <c r="B1143" s="167" t="s">
        <v>2421</v>
      </c>
      <c r="C1143" s="168"/>
      <c r="D1143" s="169"/>
      <c r="E1143" s="169"/>
      <c r="F1143" s="169"/>
      <c r="G1143" s="147">
        <v>9</v>
      </c>
    </row>
    <row r="1144" spans="1:7" x14ac:dyDescent="0.25">
      <c r="A1144" s="166" t="s">
        <v>2422</v>
      </c>
      <c r="B1144" s="167" t="s">
        <v>2423</v>
      </c>
      <c r="C1144" s="168" t="s">
        <v>268</v>
      </c>
      <c r="D1144" s="169">
        <v>47.91</v>
      </c>
      <c r="E1144" s="169">
        <v>7.26</v>
      </c>
      <c r="F1144" s="169">
        <v>55.17</v>
      </c>
      <c r="G1144" s="147">
        <v>5</v>
      </c>
    </row>
    <row r="1145" spans="1:7" x14ac:dyDescent="0.25">
      <c r="A1145" s="166" t="s">
        <v>2424</v>
      </c>
      <c r="B1145" s="167" t="s">
        <v>2425</v>
      </c>
      <c r="C1145" s="168" t="s">
        <v>268</v>
      </c>
      <c r="D1145" s="169">
        <v>62.96</v>
      </c>
      <c r="E1145" s="169">
        <v>7.26</v>
      </c>
      <c r="F1145" s="169">
        <v>70.22</v>
      </c>
      <c r="G1145" s="147">
        <v>9</v>
      </c>
    </row>
    <row r="1146" spans="1:7" ht="30" x14ac:dyDescent="0.25">
      <c r="A1146" s="166" t="s">
        <v>2426</v>
      </c>
      <c r="B1146" s="167" t="s">
        <v>2427</v>
      </c>
      <c r="C1146" s="168" t="s">
        <v>268</v>
      </c>
      <c r="D1146" s="169">
        <v>29.5</v>
      </c>
      <c r="E1146" s="169">
        <v>9.49</v>
      </c>
      <c r="F1146" s="169">
        <v>38.99</v>
      </c>
      <c r="G1146" s="147">
        <v>9</v>
      </c>
    </row>
    <row r="1147" spans="1:7" ht="30" x14ac:dyDescent="0.25">
      <c r="A1147" s="166" t="s">
        <v>2428</v>
      </c>
      <c r="B1147" s="167" t="s">
        <v>2429</v>
      </c>
      <c r="C1147" s="168" t="s">
        <v>268</v>
      </c>
      <c r="D1147" s="169">
        <v>35.9</v>
      </c>
      <c r="E1147" s="169">
        <v>9.49</v>
      </c>
      <c r="F1147" s="169">
        <v>45.39</v>
      </c>
      <c r="G1147" s="147">
        <v>9</v>
      </c>
    </row>
    <row r="1148" spans="1:7" ht="30" x14ac:dyDescent="0.25">
      <c r="A1148" s="166" t="s">
        <v>2430</v>
      </c>
      <c r="B1148" s="167" t="s">
        <v>2431</v>
      </c>
      <c r="C1148" s="168" t="s">
        <v>268</v>
      </c>
      <c r="D1148" s="169">
        <v>50.42</v>
      </c>
      <c r="E1148" s="169">
        <v>7.26</v>
      </c>
      <c r="F1148" s="169">
        <v>57.68</v>
      </c>
      <c r="G1148" s="147">
        <v>9</v>
      </c>
    </row>
    <row r="1149" spans="1:7" x14ac:dyDescent="0.25">
      <c r="A1149" s="166" t="s">
        <v>2432</v>
      </c>
      <c r="B1149" s="167" t="s">
        <v>2433</v>
      </c>
      <c r="C1149" s="168" t="s">
        <v>268</v>
      </c>
      <c r="D1149" s="169">
        <v>22.31</v>
      </c>
      <c r="E1149" s="169">
        <v>2.88</v>
      </c>
      <c r="F1149" s="169">
        <v>25.19</v>
      </c>
      <c r="G1149" s="147">
        <v>9</v>
      </c>
    </row>
    <row r="1150" spans="1:7" x14ac:dyDescent="0.25">
      <c r="A1150" s="166" t="s">
        <v>2434</v>
      </c>
      <c r="B1150" s="167" t="s">
        <v>2435</v>
      </c>
      <c r="C1150" s="168" t="s">
        <v>268</v>
      </c>
      <c r="D1150" s="169">
        <v>10.46</v>
      </c>
      <c r="E1150" s="169"/>
      <c r="F1150" s="169">
        <v>10.46</v>
      </c>
      <c r="G1150" s="147">
        <v>9</v>
      </c>
    </row>
    <row r="1151" spans="1:7" ht="30" x14ac:dyDescent="0.25">
      <c r="A1151" s="166" t="s">
        <v>2436</v>
      </c>
      <c r="B1151" s="167" t="s">
        <v>2437</v>
      </c>
      <c r="C1151" s="168" t="s">
        <v>268</v>
      </c>
      <c r="D1151" s="169">
        <v>82.57</v>
      </c>
      <c r="E1151" s="169"/>
      <c r="F1151" s="169">
        <v>82.57</v>
      </c>
      <c r="G1151" s="147">
        <v>9</v>
      </c>
    </row>
    <row r="1152" spans="1:7" x14ac:dyDescent="0.25">
      <c r="A1152" s="166" t="s">
        <v>2438</v>
      </c>
      <c r="B1152" s="167" t="s">
        <v>2439</v>
      </c>
      <c r="C1152" s="168"/>
      <c r="D1152" s="169"/>
      <c r="E1152" s="169"/>
      <c r="F1152" s="169"/>
      <c r="G1152" s="147">
        <v>9</v>
      </c>
    </row>
    <row r="1153" spans="1:7" x14ac:dyDescent="0.25">
      <c r="A1153" s="166" t="s">
        <v>2440</v>
      </c>
      <c r="B1153" s="167" t="s">
        <v>2441</v>
      </c>
      <c r="C1153" s="168" t="s">
        <v>268</v>
      </c>
      <c r="D1153" s="169">
        <v>207.91</v>
      </c>
      <c r="E1153" s="169">
        <v>7.83</v>
      </c>
      <c r="F1153" s="169">
        <v>215.74</v>
      </c>
      <c r="G1153" s="147">
        <v>5</v>
      </c>
    </row>
    <row r="1154" spans="1:7" ht="30" x14ac:dyDescent="0.25">
      <c r="A1154" s="166" t="s">
        <v>2442</v>
      </c>
      <c r="B1154" s="167" t="s">
        <v>2443</v>
      </c>
      <c r="C1154" s="168" t="s">
        <v>268</v>
      </c>
      <c r="D1154" s="169">
        <v>52.11</v>
      </c>
      <c r="E1154" s="169">
        <v>7.26</v>
      </c>
      <c r="F1154" s="169">
        <v>59.37</v>
      </c>
      <c r="G1154" s="147">
        <v>9</v>
      </c>
    </row>
    <row r="1155" spans="1:7" x14ac:dyDescent="0.25">
      <c r="A1155" s="166" t="s">
        <v>2444</v>
      </c>
      <c r="B1155" s="167" t="s">
        <v>2445</v>
      </c>
      <c r="C1155" s="168"/>
      <c r="D1155" s="169"/>
      <c r="E1155" s="169"/>
      <c r="F1155" s="169"/>
      <c r="G1155" s="147">
        <v>9</v>
      </c>
    </row>
    <row r="1156" spans="1:7" x14ac:dyDescent="0.25">
      <c r="A1156" s="166" t="s">
        <v>2446</v>
      </c>
      <c r="B1156" s="167" t="s">
        <v>2447</v>
      </c>
      <c r="C1156" s="168" t="s">
        <v>210</v>
      </c>
      <c r="D1156" s="169">
        <v>12.11</v>
      </c>
      <c r="E1156" s="169">
        <v>8.23</v>
      </c>
      <c r="F1156" s="169">
        <v>20.34</v>
      </c>
      <c r="G1156" s="147">
        <v>5</v>
      </c>
    </row>
    <row r="1157" spans="1:7" x14ac:dyDescent="0.25">
      <c r="A1157" s="166" t="s">
        <v>2448</v>
      </c>
      <c r="B1157" s="167" t="s">
        <v>2449</v>
      </c>
      <c r="C1157" s="168" t="s">
        <v>210</v>
      </c>
      <c r="D1157" s="169">
        <v>3.83</v>
      </c>
      <c r="E1157" s="169">
        <v>28.83</v>
      </c>
      <c r="F1157" s="169">
        <v>32.659999999999997</v>
      </c>
      <c r="G1157" s="147">
        <v>9</v>
      </c>
    </row>
    <row r="1158" spans="1:7" ht="30" x14ac:dyDescent="0.25">
      <c r="A1158" s="166" t="s">
        <v>2450</v>
      </c>
      <c r="B1158" s="167" t="s">
        <v>2451</v>
      </c>
      <c r="C1158" s="168" t="s">
        <v>210</v>
      </c>
      <c r="D1158" s="169"/>
      <c r="E1158" s="169">
        <v>62.81</v>
      </c>
      <c r="F1158" s="169">
        <v>62.81</v>
      </c>
      <c r="G1158" s="147">
        <v>9</v>
      </c>
    </row>
    <row r="1159" spans="1:7" x14ac:dyDescent="0.25">
      <c r="A1159" s="166" t="s">
        <v>2452</v>
      </c>
      <c r="B1159" s="167" t="s">
        <v>2453</v>
      </c>
      <c r="C1159" s="168" t="s">
        <v>158</v>
      </c>
      <c r="D1159" s="169">
        <v>56.25</v>
      </c>
      <c r="E1159" s="169"/>
      <c r="F1159" s="169">
        <v>56.25</v>
      </c>
      <c r="G1159" s="147">
        <v>9</v>
      </c>
    </row>
    <row r="1160" spans="1:7" x14ac:dyDescent="0.25">
      <c r="A1160" s="166" t="s">
        <v>2454</v>
      </c>
      <c r="B1160" s="167" t="s">
        <v>2455</v>
      </c>
      <c r="C1160" s="168" t="s">
        <v>268</v>
      </c>
      <c r="D1160" s="169"/>
      <c r="E1160" s="169">
        <v>10.49</v>
      </c>
      <c r="F1160" s="169">
        <v>10.49</v>
      </c>
      <c r="G1160" s="147">
        <v>9</v>
      </c>
    </row>
    <row r="1161" spans="1:7" x14ac:dyDescent="0.25">
      <c r="A1161" s="166" t="s">
        <v>2456</v>
      </c>
      <c r="B1161" s="167" t="s">
        <v>2457</v>
      </c>
      <c r="C1161" s="168" t="s">
        <v>268</v>
      </c>
      <c r="D1161" s="169">
        <v>16.100000000000001</v>
      </c>
      <c r="E1161" s="169">
        <v>11.31</v>
      </c>
      <c r="F1161" s="169">
        <v>27.41</v>
      </c>
      <c r="G1161" s="147">
        <v>9</v>
      </c>
    </row>
    <row r="1162" spans="1:7" x14ac:dyDescent="0.25">
      <c r="A1162" s="166" t="s">
        <v>2458</v>
      </c>
      <c r="B1162" s="167" t="s">
        <v>2459</v>
      </c>
      <c r="C1162" s="168" t="s">
        <v>268</v>
      </c>
      <c r="D1162" s="169">
        <v>15.77</v>
      </c>
      <c r="E1162" s="169">
        <v>11.31</v>
      </c>
      <c r="F1162" s="169">
        <v>27.08</v>
      </c>
      <c r="G1162" s="147">
        <v>9</v>
      </c>
    </row>
    <row r="1163" spans="1:7" x14ac:dyDescent="0.25">
      <c r="A1163" s="166" t="s">
        <v>2460</v>
      </c>
      <c r="B1163" s="167" t="s">
        <v>2461</v>
      </c>
      <c r="C1163" s="168" t="s">
        <v>268</v>
      </c>
      <c r="D1163" s="169">
        <v>54.83</v>
      </c>
      <c r="E1163" s="169">
        <v>2.88</v>
      </c>
      <c r="F1163" s="169">
        <v>57.71</v>
      </c>
      <c r="G1163" s="147">
        <v>9</v>
      </c>
    </row>
    <row r="1164" spans="1:7" x14ac:dyDescent="0.25">
      <c r="A1164" s="166" t="s">
        <v>2462</v>
      </c>
      <c r="B1164" s="167" t="s">
        <v>2463</v>
      </c>
      <c r="C1164" s="168" t="s">
        <v>268</v>
      </c>
      <c r="D1164" s="169">
        <v>14.47</v>
      </c>
      <c r="E1164" s="169">
        <v>1.44</v>
      </c>
      <c r="F1164" s="169">
        <v>15.91</v>
      </c>
      <c r="G1164" s="147">
        <v>9</v>
      </c>
    </row>
    <row r="1165" spans="1:7" x14ac:dyDescent="0.25">
      <c r="A1165" s="166" t="s">
        <v>2464</v>
      </c>
      <c r="B1165" s="167" t="s">
        <v>2465</v>
      </c>
      <c r="C1165" s="168" t="s">
        <v>268</v>
      </c>
      <c r="D1165" s="169">
        <v>38.85</v>
      </c>
      <c r="E1165" s="169">
        <v>6.18</v>
      </c>
      <c r="F1165" s="169">
        <v>45.03</v>
      </c>
      <c r="G1165" s="147">
        <v>9</v>
      </c>
    </row>
    <row r="1166" spans="1:7" x14ac:dyDescent="0.25">
      <c r="A1166" s="166" t="s">
        <v>2466</v>
      </c>
      <c r="B1166" s="167" t="s">
        <v>2467</v>
      </c>
      <c r="C1166" s="168"/>
      <c r="D1166" s="169"/>
      <c r="E1166" s="169"/>
      <c r="F1166" s="169"/>
      <c r="G1166" s="147">
        <v>9</v>
      </c>
    </row>
    <row r="1167" spans="1:7" x14ac:dyDescent="0.25">
      <c r="A1167" s="166" t="s">
        <v>2468</v>
      </c>
      <c r="B1167" s="167" t="s">
        <v>2469</v>
      </c>
      <c r="C1167" s="168"/>
      <c r="D1167" s="169"/>
      <c r="E1167" s="169"/>
      <c r="F1167" s="169"/>
      <c r="G1167" s="147">
        <v>2</v>
      </c>
    </row>
    <row r="1168" spans="1:7" x14ac:dyDescent="0.25">
      <c r="A1168" s="166" t="s">
        <v>2470</v>
      </c>
      <c r="B1168" s="167" t="s">
        <v>2471</v>
      </c>
      <c r="C1168" s="168" t="s">
        <v>210</v>
      </c>
      <c r="D1168" s="169">
        <v>58.02</v>
      </c>
      <c r="E1168" s="169">
        <v>24.71</v>
      </c>
      <c r="F1168" s="169">
        <v>82.73</v>
      </c>
      <c r="G1168" s="147">
        <v>5</v>
      </c>
    </row>
    <row r="1169" spans="1:7" x14ac:dyDescent="0.25">
      <c r="A1169" s="166" t="s">
        <v>2472</v>
      </c>
      <c r="B1169" s="167" t="s">
        <v>2473</v>
      </c>
      <c r="C1169" s="168" t="s">
        <v>210</v>
      </c>
      <c r="D1169" s="169">
        <v>78.02</v>
      </c>
      <c r="E1169" s="169">
        <v>49.41</v>
      </c>
      <c r="F1169" s="169">
        <v>127.43</v>
      </c>
      <c r="G1169" s="147">
        <v>9</v>
      </c>
    </row>
    <row r="1170" spans="1:7" ht="30" x14ac:dyDescent="0.25">
      <c r="A1170" s="166" t="s">
        <v>2474</v>
      </c>
      <c r="B1170" s="167" t="s">
        <v>2475</v>
      </c>
      <c r="C1170" s="168" t="s">
        <v>210</v>
      </c>
      <c r="D1170" s="169">
        <v>105.48</v>
      </c>
      <c r="E1170" s="169">
        <v>53.53</v>
      </c>
      <c r="F1170" s="169">
        <v>159.01</v>
      </c>
      <c r="G1170" s="147">
        <v>9</v>
      </c>
    </row>
    <row r="1171" spans="1:7" x14ac:dyDescent="0.25">
      <c r="A1171" s="166" t="s">
        <v>2476</v>
      </c>
      <c r="B1171" s="167" t="s">
        <v>2477</v>
      </c>
      <c r="C1171" s="168" t="s">
        <v>268</v>
      </c>
      <c r="D1171" s="169">
        <v>22.93</v>
      </c>
      <c r="E1171" s="169">
        <v>16.47</v>
      </c>
      <c r="F1171" s="169">
        <v>39.4</v>
      </c>
      <c r="G1171" s="147">
        <v>9</v>
      </c>
    </row>
    <row r="1172" spans="1:7" ht="30" x14ac:dyDescent="0.25">
      <c r="A1172" s="166" t="s">
        <v>2478</v>
      </c>
      <c r="B1172" s="167" t="s">
        <v>2479</v>
      </c>
      <c r="C1172" s="168" t="s">
        <v>210</v>
      </c>
      <c r="D1172" s="169">
        <v>132.4</v>
      </c>
      <c r="E1172" s="169">
        <v>49.41</v>
      </c>
      <c r="F1172" s="169">
        <v>181.81</v>
      </c>
      <c r="G1172" s="147">
        <v>9</v>
      </c>
    </row>
    <row r="1173" spans="1:7" ht="30" x14ac:dyDescent="0.25">
      <c r="A1173" s="166" t="s">
        <v>2480</v>
      </c>
      <c r="B1173" s="167" t="s">
        <v>2481</v>
      </c>
      <c r="C1173" s="168" t="s">
        <v>210</v>
      </c>
      <c r="D1173" s="169">
        <v>100.59</v>
      </c>
      <c r="E1173" s="169">
        <v>24.71</v>
      </c>
      <c r="F1173" s="169">
        <v>125.3</v>
      </c>
      <c r="G1173" s="147">
        <v>9</v>
      </c>
    </row>
    <row r="1174" spans="1:7" x14ac:dyDescent="0.25">
      <c r="A1174" s="166" t="s">
        <v>2482</v>
      </c>
      <c r="B1174" s="167" t="s">
        <v>2483</v>
      </c>
      <c r="C1174" s="168"/>
      <c r="D1174" s="169"/>
      <c r="E1174" s="169"/>
      <c r="F1174" s="169"/>
      <c r="G1174" s="147">
        <v>9</v>
      </c>
    </row>
    <row r="1175" spans="1:7" x14ac:dyDescent="0.25">
      <c r="A1175" s="166" t="s">
        <v>2484</v>
      </c>
      <c r="B1175" s="167" t="s">
        <v>2485</v>
      </c>
      <c r="C1175" s="168" t="s">
        <v>210</v>
      </c>
      <c r="D1175" s="169">
        <v>89.78</v>
      </c>
      <c r="E1175" s="169"/>
      <c r="F1175" s="169">
        <v>89.78</v>
      </c>
      <c r="G1175" s="147">
        <v>5</v>
      </c>
    </row>
    <row r="1176" spans="1:7" x14ac:dyDescent="0.25">
      <c r="A1176" s="166" t="s">
        <v>2486</v>
      </c>
      <c r="B1176" s="167" t="s">
        <v>2487</v>
      </c>
      <c r="C1176" s="168" t="s">
        <v>210</v>
      </c>
      <c r="D1176" s="169">
        <v>110.39</v>
      </c>
      <c r="E1176" s="169"/>
      <c r="F1176" s="169">
        <v>110.39</v>
      </c>
      <c r="G1176" s="147">
        <v>9</v>
      </c>
    </row>
    <row r="1177" spans="1:7" ht="30" x14ac:dyDescent="0.25">
      <c r="A1177" s="166" t="s">
        <v>2488</v>
      </c>
      <c r="B1177" s="167" t="s">
        <v>2489</v>
      </c>
      <c r="C1177" s="168" t="s">
        <v>210</v>
      </c>
      <c r="D1177" s="169">
        <v>94.8</v>
      </c>
      <c r="E1177" s="169"/>
      <c r="F1177" s="169">
        <v>94.8</v>
      </c>
      <c r="G1177" s="147">
        <v>9</v>
      </c>
    </row>
    <row r="1178" spans="1:7" x14ac:dyDescent="0.25">
      <c r="A1178" s="166" t="s">
        <v>2490</v>
      </c>
      <c r="B1178" s="167" t="s">
        <v>2491</v>
      </c>
      <c r="C1178" s="168"/>
      <c r="D1178" s="169"/>
      <c r="E1178" s="169"/>
      <c r="F1178" s="169"/>
      <c r="G1178" s="147">
        <v>9</v>
      </c>
    </row>
    <row r="1179" spans="1:7" x14ac:dyDescent="0.25">
      <c r="A1179" s="166" t="s">
        <v>2492</v>
      </c>
      <c r="B1179" s="167" t="s">
        <v>2493</v>
      </c>
      <c r="C1179" s="168" t="s">
        <v>210</v>
      </c>
      <c r="D1179" s="169">
        <v>76.94</v>
      </c>
      <c r="E1179" s="169"/>
      <c r="F1179" s="169">
        <v>76.94</v>
      </c>
      <c r="G1179" s="147">
        <v>5</v>
      </c>
    </row>
    <row r="1180" spans="1:7" x14ac:dyDescent="0.25">
      <c r="A1180" s="166" t="s">
        <v>2494</v>
      </c>
      <c r="B1180" s="167" t="s">
        <v>2495</v>
      </c>
      <c r="C1180" s="168" t="s">
        <v>210</v>
      </c>
      <c r="D1180" s="169">
        <v>169.41</v>
      </c>
      <c r="E1180" s="169"/>
      <c r="F1180" s="169">
        <v>169.41</v>
      </c>
      <c r="G1180" s="147">
        <v>9</v>
      </c>
    </row>
    <row r="1181" spans="1:7" x14ac:dyDescent="0.25">
      <c r="A1181" s="166" t="s">
        <v>2496</v>
      </c>
      <c r="B1181" s="167" t="s">
        <v>2497</v>
      </c>
      <c r="C1181" s="168" t="s">
        <v>210</v>
      </c>
      <c r="D1181" s="169">
        <v>120.87</v>
      </c>
      <c r="E1181" s="169"/>
      <c r="F1181" s="169">
        <v>120.87</v>
      </c>
      <c r="G1181" s="147">
        <v>9</v>
      </c>
    </row>
    <row r="1182" spans="1:7" x14ac:dyDescent="0.25">
      <c r="A1182" s="166" t="s">
        <v>2498</v>
      </c>
      <c r="B1182" s="167" t="s">
        <v>2499</v>
      </c>
      <c r="C1182" s="168" t="s">
        <v>210</v>
      </c>
      <c r="D1182" s="169">
        <v>168.97</v>
      </c>
      <c r="E1182" s="169"/>
      <c r="F1182" s="169">
        <v>168.97</v>
      </c>
      <c r="G1182" s="147">
        <v>9</v>
      </c>
    </row>
    <row r="1183" spans="1:7" x14ac:dyDescent="0.25">
      <c r="A1183" s="166" t="s">
        <v>2500</v>
      </c>
      <c r="B1183" s="167" t="s">
        <v>2501</v>
      </c>
      <c r="C1183" s="168" t="s">
        <v>210</v>
      </c>
      <c r="D1183" s="169">
        <v>97.14</v>
      </c>
      <c r="E1183" s="169"/>
      <c r="F1183" s="169">
        <v>97.14</v>
      </c>
      <c r="G1183" s="147">
        <v>9</v>
      </c>
    </row>
    <row r="1184" spans="1:7" ht="30" x14ac:dyDescent="0.25">
      <c r="A1184" s="166" t="s">
        <v>2502</v>
      </c>
      <c r="B1184" s="167" t="s">
        <v>2503</v>
      </c>
      <c r="C1184" s="168" t="s">
        <v>210</v>
      </c>
      <c r="D1184" s="169">
        <v>318.11</v>
      </c>
      <c r="E1184" s="169"/>
      <c r="F1184" s="169">
        <v>318.11</v>
      </c>
      <c r="G1184" s="147">
        <v>9</v>
      </c>
    </row>
    <row r="1185" spans="1:7" ht="30" x14ac:dyDescent="0.25">
      <c r="A1185" s="166" t="s">
        <v>2504</v>
      </c>
      <c r="B1185" s="167" t="s">
        <v>2505</v>
      </c>
      <c r="C1185" s="168" t="s">
        <v>210</v>
      </c>
      <c r="D1185" s="169">
        <v>219.78</v>
      </c>
      <c r="E1185" s="169"/>
      <c r="F1185" s="169">
        <v>219.78</v>
      </c>
      <c r="G1185" s="147">
        <v>9</v>
      </c>
    </row>
    <row r="1186" spans="1:7" x14ac:dyDescent="0.25">
      <c r="A1186" s="166" t="s">
        <v>2506</v>
      </c>
      <c r="B1186" s="167" t="s">
        <v>2507</v>
      </c>
      <c r="C1186" s="168" t="s">
        <v>210</v>
      </c>
      <c r="D1186" s="169">
        <v>325.39</v>
      </c>
      <c r="E1186" s="169"/>
      <c r="F1186" s="169">
        <v>325.39</v>
      </c>
      <c r="G1186" s="147">
        <v>9</v>
      </c>
    </row>
    <row r="1187" spans="1:7" x14ac:dyDescent="0.25">
      <c r="A1187" s="166" t="s">
        <v>2508</v>
      </c>
      <c r="B1187" s="167" t="s">
        <v>2509</v>
      </c>
      <c r="C1187" s="168"/>
      <c r="D1187" s="169"/>
      <c r="E1187" s="169"/>
      <c r="F1187" s="169"/>
      <c r="G1187" s="147">
        <v>9</v>
      </c>
    </row>
    <row r="1188" spans="1:7" x14ac:dyDescent="0.25">
      <c r="A1188" s="166" t="s">
        <v>2510</v>
      </c>
      <c r="B1188" s="167" t="s">
        <v>2511</v>
      </c>
      <c r="C1188" s="168" t="s">
        <v>210</v>
      </c>
      <c r="D1188" s="169">
        <v>863.34</v>
      </c>
      <c r="E1188" s="169"/>
      <c r="F1188" s="169">
        <v>863.34</v>
      </c>
      <c r="G1188" s="147">
        <v>5</v>
      </c>
    </row>
    <row r="1189" spans="1:7" ht="30" x14ac:dyDescent="0.25">
      <c r="A1189" s="166" t="s">
        <v>2512</v>
      </c>
      <c r="B1189" s="167" t="s">
        <v>2513</v>
      </c>
      <c r="C1189" s="168" t="s">
        <v>210</v>
      </c>
      <c r="D1189" s="169">
        <v>412.67</v>
      </c>
      <c r="E1189" s="169"/>
      <c r="F1189" s="169">
        <v>412.67</v>
      </c>
      <c r="G1189" s="147">
        <v>9</v>
      </c>
    </row>
    <row r="1190" spans="1:7" x14ac:dyDescent="0.25">
      <c r="A1190" s="166" t="s">
        <v>2514</v>
      </c>
      <c r="B1190" s="167" t="s">
        <v>2515</v>
      </c>
      <c r="C1190" s="168"/>
      <c r="D1190" s="169"/>
      <c r="E1190" s="169"/>
      <c r="F1190" s="169"/>
      <c r="G1190" s="147">
        <v>9</v>
      </c>
    </row>
    <row r="1191" spans="1:7" x14ac:dyDescent="0.25">
      <c r="A1191" s="166" t="s">
        <v>2516</v>
      </c>
      <c r="B1191" s="167" t="s">
        <v>2517</v>
      </c>
      <c r="C1191" s="168" t="s">
        <v>210</v>
      </c>
      <c r="D1191" s="169">
        <v>271.74</v>
      </c>
      <c r="E1191" s="169">
        <v>118.73</v>
      </c>
      <c r="F1191" s="169">
        <v>390.47</v>
      </c>
      <c r="G1191" s="147">
        <v>5</v>
      </c>
    </row>
    <row r="1192" spans="1:7" ht="30" x14ac:dyDescent="0.25">
      <c r="A1192" s="166" t="s">
        <v>2518</v>
      </c>
      <c r="B1192" s="167" t="s">
        <v>2519</v>
      </c>
      <c r="C1192" s="168" t="s">
        <v>210</v>
      </c>
      <c r="D1192" s="169">
        <v>891.22</v>
      </c>
      <c r="E1192" s="169"/>
      <c r="F1192" s="169">
        <v>891.22</v>
      </c>
      <c r="G1192" s="147">
        <v>9</v>
      </c>
    </row>
    <row r="1193" spans="1:7" ht="30" x14ac:dyDescent="0.25">
      <c r="A1193" s="166" t="s">
        <v>2520</v>
      </c>
      <c r="B1193" s="167" t="s">
        <v>2521</v>
      </c>
      <c r="C1193" s="168" t="s">
        <v>210</v>
      </c>
      <c r="D1193" s="169">
        <v>645.47</v>
      </c>
      <c r="E1193" s="169"/>
      <c r="F1193" s="169">
        <v>645.47</v>
      </c>
      <c r="G1193" s="147">
        <v>9</v>
      </c>
    </row>
    <row r="1194" spans="1:7" ht="30" x14ac:dyDescent="0.25">
      <c r="A1194" s="166" t="s">
        <v>2522</v>
      </c>
      <c r="B1194" s="167" t="s">
        <v>2523</v>
      </c>
      <c r="C1194" s="168" t="s">
        <v>210</v>
      </c>
      <c r="D1194" s="169">
        <v>1075.79</v>
      </c>
      <c r="E1194" s="169"/>
      <c r="F1194" s="169">
        <v>1075.79</v>
      </c>
      <c r="G1194" s="147">
        <v>9</v>
      </c>
    </row>
    <row r="1195" spans="1:7" x14ac:dyDescent="0.25">
      <c r="A1195" s="166" t="s">
        <v>2524</v>
      </c>
      <c r="B1195" s="167" t="s">
        <v>2525</v>
      </c>
      <c r="C1195" s="168"/>
      <c r="D1195" s="169"/>
      <c r="E1195" s="169"/>
      <c r="F1195" s="169"/>
      <c r="G1195" s="147">
        <v>9</v>
      </c>
    </row>
    <row r="1196" spans="1:7" x14ac:dyDescent="0.25">
      <c r="A1196" s="166" t="s">
        <v>2526</v>
      </c>
      <c r="B1196" s="167" t="s">
        <v>2527</v>
      </c>
      <c r="C1196" s="168" t="s">
        <v>210</v>
      </c>
      <c r="D1196" s="169">
        <v>64.180000000000007</v>
      </c>
      <c r="E1196" s="169"/>
      <c r="F1196" s="169">
        <v>64.180000000000007</v>
      </c>
      <c r="G1196" s="147">
        <v>5</v>
      </c>
    </row>
    <row r="1197" spans="1:7" x14ac:dyDescent="0.25">
      <c r="A1197" s="166" t="s">
        <v>50</v>
      </c>
      <c r="B1197" s="167" t="s">
        <v>2528</v>
      </c>
      <c r="C1197" s="168" t="s">
        <v>210</v>
      </c>
      <c r="D1197" s="169">
        <v>0.93</v>
      </c>
      <c r="E1197" s="169">
        <v>12.35</v>
      </c>
      <c r="F1197" s="169">
        <v>13.28</v>
      </c>
      <c r="G1197" s="147">
        <v>9</v>
      </c>
    </row>
    <row r="1198" spans="1:7" x14ac:dyDescent="0.25">
      <c r="A1198" s="166" t="s">
        <v>2529</v>
      </c>
      <c r="B1198" s="167" t="s">
        <v>2530</v>
      </c>
      <c r="C1198" s="168" t="s">
        <v>210</v>
      </c>
      <c r="D1198" s="169"/>
      <c r="E1198" s="169">
        <v>6.18</v>
      </c>
      <c r="F1198" s="169">
        <v>6.18</v>
      </c>
      <c r="G1198" s="147">
        <v>9</v>
      </c>
    </row>
    <row r="1199" spans="1:7" x14ac:dyDescent="0.25">
      <c r="A1199" s="166" t="s">
        <v>2531</v>
      </c>
      <c r="B1199" s="167" t="s">
        <v>2532</v>
      </c>
      <c r="C1199" s="168" t="s">
        <v>268</v>
      </c>
      <c r="D1199" s="169">
        <v>24.62</v>
      </c>
      <c r="E1199" s="169"/>
      <c r="F1199" s="169">
        <v>24.62</v>
      </c>
      <c r="G1199" s="147">
        <v>9</v>
      </c>
    </row>
    <row r="1200" spans="1:7" x14ac:dyDescent="0.25">
      <c r="A1200" s="166" t="s">
        <v>2533</v>
      </c>
      <c r="B1200" s="167" t="s">
        <v>2534</v>
      </c>
      <c r="C1200" s="168" t="s">
        <v>158</v>
      </c>
      <c r="D1200" s="169">
        <v>28.99</v>
      </c>
      <c r="E1200" s="169"/>
      <c r="F1200" s="169">
        <v>28.99</v>
      </c>
      <c r="G1200" s="147">
        <v>9</v>
      </c>
    </row>
    <row r="1201" spans="1:7" x14ac:dyDescent="0.25">
      <c r="A1201" s="166" t="s">
        <v>2535</v>
      </c>
      <c r="B1201" s="167" t="s">
        <v>2536</v>
      </c>
      <c r="C1201" s="168"/>
      <c r="D1201" s="169"/>
      <c r="E1201" s="169"/>
      <c r="F1201" s="169"/>
      <c r="G1201" s="147">
        <v>9</v>
      </c>
    </row>
    <row r="1202" spans="1:7" x14ac:dyDescent="0.25">
      <c r="A1202" s="166" t="s">
        <v>2537</v>
      </c>
      <c r="B1202" s="167" t="s">
        <v>2538</v>
      </c>
      <c r="C1202" s="168"/>
      <c r="D1202" s="169"/>
      <c r="E1202" s="169"/>
      <c r="F1202" s="169"/>
      <c r="G1202" s="147">
        <v>2</v>
      </c>
    </row>
    <row r="1203" spans="1:7" x14ac:dyDescent="0.25">
      <c r="A1203" s="166" t="s">
        <v>2539</v>
      </c>
      <c r="B1203" s="167" t="s">
        <v>2540</v>
      </c>
      <c r="C1203" s="168" t="s">
        <v>210</v>
      </c>
      <c r="D1203" s="169">
        <v>954.99</v>
      </c>
      <c r="E1203" s="169">
        <v>53.93</v>
      </c>
      <c r="F1203" s="169">
        <v>1008.92</v>
      </c>
      <c r="G1203" s="147">
        <v>5</v>
      </c>
    </row>
    <row r="1204" spans="1:7" x14ac:dyDescent="0.25">
      <c r="A1204" s="166" t="s">
        <v>2541</v>
      </c>
      <c r="B1204" s="167" t="s">
        <v>2542</v>
      </c>
      <c r="C1204" s="168" t="s">
        <v>210</v>
      </c>
      <c r="D1204" s="169">
        <v>873.31</v>
      </c>
      <c r="E1204" s="169">
        <v>53.93</v>
      </c>
      <c r="F1204" s="169">
        <v>927.24</v>
      </c>
      <c r="G1204" s="147">
        <v>9</v>
      </c>
    </row>
    <row r="1205" spans="1:7" x14ac:dyDescent="0.25">
      <c r="A1205" s="166" t="s">
        <v>2543</v>
      </c>
      <c r="B1205" s="167" t="s">
        <v>2544</v>
      </c>
      <c r="C1205" s="168"/>
      <c r="D1205" s="169"/>
      <c r="E1205" s="169"/>
      <c r="F1205" s="169"/>
      <c r="G1205" s="147">
        <v>9</v>
      </c>
    </row>
    <row r="1206" spans="1:7" x14ac:dyDescent="0.25">
      <c r="A1206" s="166" t="s">
        <v>2545</v>
      </c>
      <c r="B1206" s="167" t="s">
        <v>2546</v>
      </c>
      <c r="C1206" s="168" t="s">
        <v>210</v>
      </c>
      <c r="D1206" s="169">
        <v>684.17</v>
      </c>
      <c r="E1206" s="169">
        <v>56.83</v>
      </c>
      <c r="F1206" s="169">
        <v>741</v>
      </c>
      <c r="G1206" s="147">
        <v>5</v>
      </c>
    </row>
    <row r="1207" spans="1:7" x14ac:dyDescent="0.25">
      <c r="A1207" s="166" t="s">
        <v>2547</v>
      </c>
      <c r="B1207" s="167" t="s">
        <v>2548</v>
      </c>
      <c r="C1207" s="168" t="s">
        <v>158</v>
      </c>
      <c r="D1207" s="169">
        <v>1160.73</v>
      </c>
      <c r="E1207" s="169">
        <v>115.31</v>
      </c>
      <c r="F1207" s="169">
        <v>1276.04</v>
      </c>
      <c r="G1207" s="147">
        <v>9</v>
      </c>
    </row>
    <row r="1208" spans="1:7" x14ac:dyDescent="0.25">
      <c r="A1208" s="166" t="s">
        <v>2549</v>
      </c>
      <c r="B1208" s="167" t="s">
        <v>2550</v>
      </c>
      <c r="C1208" s="168" t="s">
        <v>158</v>
      </c>
      <c r="D1208" s="169">
        <v>1272.82</v>
      </c>
      <c r="E1208" s="169">
        <v>115.31</v>
      </c>
      <c r="F1208" s="169">
        <v>1388.13</v>
      </c>
      <c r="G1208" s="147">
        <v>9</v>
      </c>
    </row>
    <row r="1209" spans="1:7" x14ac:dyDescent="0.25">
      <c r="A1209" s="166" t="s">
        <v>2551</v>
      </c>
      <c r="B1209" s="167" t="s">
        <v>2552</v>
      </c>
      <c r="C1209" s="168" t="s">
        <v>158</v>
      </c>
      <c r="D1209" s="169">
        <v>1361.51</v>
      </c>
      <c r="E1209" s="169">
        <v>115.31</v>
      </c>
      <c r="F1209" s="169">
        <v>1476.82</v>
      </c>
      <c r="G1209" s="147">
        <v>9</v>
      </c>
    </row>
    <row r="1210" spans="1:7" x14ac:dyDescent="0.25">
      <c r="A1210" s="166" t="s">
        <v>2553</v>
      </c>
      <c r="B1210" s="167" t="s">
        <v>2554</v>
      </c>
      <c r="C1210" s="168" t="s">
        <v>158</v>
      </c>
      <c r="D1210" s="169">
        <v>2178.88</v>
      </c>
      <c r="E1210" s="169">
        <v>144.13999999999999</v>
      </c>
      <c r="F1210" s="169">
        <v>2323.02</v>
      </c>
      <c r="G1210" s="147">
        <v>9</v>
      </c>
    </row>
    <row r="1211" spans="1:7" x14ac:dyDescent="0.25">
      <c r="A1211" s="166" t="s">
        <v>2555</v>
      </c>
      <c r="B1211" s="167" t="s">
        <v>2556</v>
      </c>
      <c r="C1211" s="168"/>
      <c r="D1211" s="169"/>
      <c r="E1211" s="169"/>
      <c r="F1211" s="169"/>
      <c r="G1211" s="147">
        <v>9</v>
      </c>
    </row>
    <row r="1212" spans="1:7" ht="30" x14ac:dyDescent="0.25">
      <c r="A1212" s="166" t="s">
        <v>2557</v>
      </c>
      <c r="B1212" s="167" t="s">
        <v>2558</v>
      </c>
      <c r="C1212" s="168" t="s">
        <v>158</v>
      </c>
      <c r="D1212" s="169">
        <v>1324.49</v>
      </c>
      <c r="E1212" s="169">
        <v>57.65</v>
      </c>
      <c r="F1212" s="169">
        <v>1382.14</v>
      </c>
      <c r="G1212" s="147">
        <v>5</v>
      </c>
    </row>
    <row r="1213" spans="1:7" ht="30" x14ac:dyDescent="0.25">
      <c r="A1213" s="166" t="s">
        <v>2559</v>
      </c>
      <c r="B1213" s="167" t="s">
        <v>2560</v>
      </c>
      <c r="C1213" s="168" t="s">
        <v>158</v>
      </c>
      <c r="D1213" s="169">
        <v>1128.8599999999999</v>
      </c>
      <c r="E1213" s="169">
        <v>57.65</v>
      </c>
      <c r="F1213" s="169">
        <v>1186.51</v>
      </c>
      <c r="G1213" s="147">
        <v>9</v>
      </c>
    </row>
    <row r="1214" spans="1:7" ht="30" x14ac:dyDescent="0.25">
      <c r="A1214" s="166" t="s">
        <v>2561</v>
      </c>
      <c r="B1214" s="167" t="s">
        <v>2562</v>
      </c>
      <c r="C1214" s="168" t="s">
        <v>158</v>
      </c>
      <c r="D1214" s="169">
        <v>1288.96</v>
      </c>
      <c r="E1214" s="169">
        <v>115.31</v>
      </c>
      <c r="F1214" s="169">
        <v>1404.27</v>
      </c>
      <c r="G1214" s="147">
        <v>9</v>
      </c>
    </row>
    <row r="1215" spans="1:7" ht="30" x14ac:dyDescent="0.25">
      <c r="A1215" s="166" t="s">
        <v>2563</v>
      </c>
      <c r="B1215" s="167" t="s">
        <v>2564</v>
      </c>
      <c r="C1215" s="168" t="s">
        <v>158</v>
      </c>
      <c r="D1215" s="169">
        <v>1404.45</v>
      </c>
      <c r="E1215" s="169">
        <v>115.31</v>
      </c>
      <c r="F1215" s="169">
        <v>1519.76</v>
      </c>
      <c r="G1215" s="147">
        <v>9</v>
      </c>
    </row>
    <row r="1216" spans="1:7" ht="30" x14ac:dyDescent="0.25">
      <c r="A1216" s="166" t="s">
        <v>2565</v>
      </c>
      <c r="B1216" s="167" t="s">
        <v>2566</v>
      </c>
      <c r="C1216" s="168" t="s">
        <v>158</v>
      </c>
      <c r="D1216" s="169">
        <v>1412.01</v>
      </c>
      <c r="E1216" s="169">
        <v>115.31</v>
      </c>
      <c r="F1216" s="169">
        <v>1527.32</v>
      </c>
      <c r="G1216" s="147">
        <v>9</v>
      </c>
    </row>
    <row r="1217" spans="1:7" ht="30" x14ac:dyDescent="0.25">
      <c r="A1217" s="166" t="s">
        <v>2567</v>
      </c>
      <c r="B1217" s="167" t="s">
        <v>2568</v>
      </c>
      <c r="C1217" s="168" t="s">
        <v>158</v>
      </c>
      <c r="D1217" s="169">
        <v>2304.4</v>
      </c>
      <c r="E1217" s="169">
        <v>144.13999999999999</v>
      </c>
      <c r="F1217" s="169">
        <v>2448.54</v>
      </c>
      <c r="G1217" s="147">
        <v>9</v>
      </c>
    </row>
    <row r="1218" spans="1:7" ht="30" x14ac:dyDescent="0.25">
      <c r="A1218" s="166" t="s">
        <v>2569</v>
      </c>
      <c r="B1218" s="167" t="s">
        <v>2570</v>
      </c>
      <c r="C1218" s="168" t="s">
        <v>158</v>
      </c>
      <c r="D1218" s="169">
        <v>2435.83</v>
      </c>
      <c r="E1218" s="169">
        <v>144.13999999999999</v>
      </c>
      <c r="F1218" s="169">
        <v>2579.9699999999998</v>
      </c>
      <c r="G1218" s="147">
        <v>9</v>
      </c>
    </row>
    <row r="1219" spans="1:7" ht="30" x14ac:dyDescent="0.25">
      <c r="A1219" s="166" t="s">
        <v>2571</v>
      </c>
      <c r="B1219" s="167" t="s">
        <v>2572</v>
      </c>
      <c r="C1219" s="168" t="s">
        <v>158</v>
      </c>
      <c r="D1219" s="169">
        <v>4443.53</v>
      </c>
      <c r="E1219" s="169">
        <v>164.74</v>
      </c>
      <c r="F1219" s="169">
        <v>4608.2700000000004</v>
      </c>
      <c r="G1219" s="147">
        <v>9</v>
      </c>
    </row>
    <row r="1220" spans="1:7" ht="30" x14ac:dyDescent="0.25">
      <c r="A1220" s="166" t="s">
        <v>2573</v>
      </c>
      <c r="B1220" s="167" t="s">
        <v>2574</v>
      </c>
      <c r="C1220" s="168" t="s">
        <v>158</v>
      </c>
      <c r="D1220" s="169">
        <v>1061.6400000000001</v>
      </c>
      <c r="E1220" s="169">
        <v>14.41</v>
      </c>
      <c r="F1220" s="169">
        <v>1076.05</v>
      </c>
      <c r="G1220" s="147">
        <v>9</v>
      </c>
    </row>
    <row r="1221" spans="1:7" ht="30" x14ac:dyDescent="0.25">
      <c r="A1221" s="166" t="s">
        <v>2575</v>
      </c>
      <c r="B1221" s="167" t="s">
        <v>2576</v>
      </c>
      <c r="C1221" s="168" t="s">
        <v>158</v>
      </c>
      <c r="D1221" s="169">
        <v>2138.56</v>
      </c>
      <c r="E1221" s="169">
        <v>111.18</v>
      </c>
      <c r="F1221" s="169">
        <v>2249.7399999999998</v>
      </c>
      <c r="G1221" s="147">
        <v>9</v>
      </c>
    </row>
    <row r="1222" spans="1:7" ht="30" x14ac:dyDescent="0.25">
      <c r="A1222" s="166" t="s">
        <v>2577</v>
      </c>
      <c r="B1222" s="167" t="s">
        <v>2578</v>
      </c>
      <c r="C1222" s="168" t="s">
        <v>158</v>
      </c>
      <c r="D1222" s="169">
        <v>2221.92</v>
      </c>
      <c r="E1222" s="169">
        <v>107.06</v>
      </c>
      <c r="F1222" s="169">
        <v>2328.98</v>
      </c>
      <c r="G1222" s="147">
        <v>9</v>
      </c>
    </row>
    <row r="1223" spans="1:7" ht="30" x14ac:dyDescent="0.25">
      <c r="A1223" s="166" t="s">
        <v>2579</v>
      </c>
      <c r="B1223" s="167" t="s">
        <v>2580</v>
      </c>
      <c r="C1223" s="168" t="s">
        <v>158</v>
      </c>
      <c r="D1223" s="169">
        <v>2385.4299999999998</v>
      </c>
      <c r="E1223" s="169">
        <v>107.06</v>
      </c>
      <c r="F1223" s="169">
        <v>2492.4899999999998</v>
      </c>
      <c r="G1223" s="147">
        <v>9</v>
      </c>
    </row>
    <row r="1224" spans="1:7" ht="30" x14ac:dyDescent="0.25">
      <c r="A1224" s="166" t="s">
        <v>2581</v>
      </c>
      <c r="B1224" s="167" t="s">
        <v>2582</v>
      </c>
      <c r="C1224" s="168" t="s">
        <v>158</v>
      </c>
      <c r="D1224" s="169">
        <v>2392.9899999999998</v>
      </c>
      <c r="E1224" s="169">
        <v>107.06</v>
      </c>
      <c r="F1224" s="169">
        <v>2500.0500000000002</v>
      </c>
      <c r="G1224" s="147">
        <v>9</v>
      </c>
    </row>
    <row r="1225" spans="1:7" ht="30" x14ac:dyDescent="0.25">
      <c r="A1225" s="166" t="s">
        <v>2583</v>
      </c>
      <c r="B1225" s="167" t="s">
        <v>2584</v>
      </c>
      <c r="C1225" s="168" t="s">
        <v>158</v>
      </c>
      <c r="D1225" s="169">
        <v>3240.02</v>
      </c>
      <c r="E1225" s="169">
        <v>140.02000000000001</v>
      </c>
      <c r="F1225" s="169">
        <v>3380.04</v>
      </c>
      <c r="G1225" s="147">
        <v>9</v>
      </c>
    </row>
    <row r="1226" spans="1:7" x14ac:dyDescent="0.25">
      <c r="A1226" s="166" t="s">
        <v>2585</v>
      </c>
      <c r="B1226" s="167" t="s">
        <v>2586</v>
      </c>
      <c r="C1226" s="168"/>
      <c r="D1226" s="169"/>
      <c r="E1226" s="169"/>
      <c r="F1226" s="169"/>
      <c r="G1226" s="147">
        <v>9</v>
      </c>
    </row>
    <row r="1227" spans="1:7" x14ac:dyDescent="0.25">
      <c r="A1227" s="166" t="s">
        <v>2587</v>
      </c>
      <c r="B1227" s="167" t="s">
        <v>2588</v>
      </c>
      <c r="C1227" s="168" t="s">
        <v>210</v>
      </c>
      <c r="D1227" s="169">
        <v>103.42</v>
      </c>
      <c r="E1227" s="169">
        <v>41.18</v>
      </c>
      <c r="F1227" s="169">
        <v>144.6</v>
      </c>
      <c r="G1227" s="147">
        <v>5</v>
      </c>
    </row>
    <row r="1228" spans="1:7" x14ac:dyDescent="0.25">
      <c r="A1228" s="166" t="s">
        <v>2589</v>
      </c>
      <c r="B1228" s="167" t="s">
        <v>2590</v>
      </c>
      <c r="C1228" s="168" t="s">
        <v>268</v>
      </c>
      <c r="D1228" s="169">
        <v>8.4700000000000006</v>
      </c>
      <c r="E1228" s="169">
        <v>8.23</v>
      </c>
      <c r="F1228" s="169">
        <v>16.7</v>
      </c>
      <c r="G1228" s="147">
        <v>9</v>
      </c>
    </row>
    <row r="1229" spans="1:7" ht="30" x14ac:dyDescent="0.25">
      <c r="A1229" s="166" t="s">
        <v>2591</v>
      </c>
      <c r="B1229" s="167" t="s">
        <v>2592</v>
      </c>
      <c r="C1229" s="168" t="s">
        <v>268</v>
      </c>
      <c r="D1229" s="169">
        <v>101.42</v>
      </c>
      <c r="E1229" s="169">
        <v>82.36</v>
      </c>
      <c r="F1229" s="169">
        <v>183.78</v>
      </c>
      <c r="G1229" s="147">
        <v>9</v>
      </c>
    </row>
    <row r="1230" spans="1:7" ht="30" x14ac:dyDescent="0.25">
      <c r="A1230" s="166" t="s">
        <v>2593</v>
      </c>
      <c r="B1230" s="167" t="s">
        <v>2594</v>
      </c>
      <c r="C1230" s="168" t="s">
        <v>210</v>
      </c>
      <c r="D1230" s="169">
        <v>2537.8000000000002</v>
      </c>
      <c r="E1230" s="169"/>
      <c r="F1230" s="169">
        <v>2537.8000000000002</v>
      </c>
      <c r="G1230" s="147">
        <v>9</v>
      </c>
    </row>
    <row r="1231" spans="1:7" ht="30" x14ac:dyDescent="0.25">
      <c r="A1231" s="166" t="s">
        <v>2595</v>
      </c>
      <c r="B1231" s="167" t="s">
        <v>2596</v>
      </c>
      <c r="C1231" s="168" t="s">
        <v>210</v>
      </c>
      <c r="D1231" s="169">
        <v>867.33</v>
      </c>
      <c r="E1231" s="169"/>
      <c r="F1231" s="169">
        <v>867.33</v>
      </c>
      <c r="G1231" s="147">
        <v>9</v>
      </c>
    </row>
    <row r="1232" spans="1:7" ht="30" x14ac:dyDescent="0.25">
      <c r="A1232" s="166" t="s">
        <v>2597</v>
      </c>
      <c r="B1232" s="167" t="s">
        <v>2598</v>
      </c>
      <c r="C1232" s="168" t="s">
        <v>210</v>
      </c>
      <c r="D1232" s="169">
        <v>664.33</v>
      </c>
      <c r="E1232" s="169">
        <v>16.47</v>
      </c>
      <c r="F1232" s="169">
        <v>680.8</v>
      </c>
      <c r="G1232" s="147">
        <v>9</v>
      </c>
    </row>
    <row r="1233" spans="1:7" ht="30" x14ac:dyDescent="0.25">
      <c r="A1233" s="166" t="s">
        <v>2599</v>
      </c>
      <c r="B1233" s="167" t="s">
        <v>2600</v>
      </c>
      <c r="C1233" s="168" t="s">
        <v>210</v>
      </c>
      <c r="D1233" s="169">
        <v>2194.5700000000002</v>
      </c>
      <c r="E1233" s="169"/>
      <c r="F1233" s="169">
        <v>2194.5700000000002</v>
      </c>
      <c r="G1233" s="147">
        <v>9</v>
      </c>
    </row>
    <row r="1234" spans="1:7" x14ac:dyDescent="0.25">
      <c r="A1234" s="166" t="s">
        <v>2601</v>
      </c>
      <c r="B1234" s="167" t="s">
        <v>2602</v>
      </c>
      <c r="C1234" s="168" t="s">
        <v>210</v>
      </c>
      <c r="D1234" s="169">
        <v>180.55</v>
      </c>
      <c r="E1234" s="169">
        <v>41.18</v>
      </c>
      <c r="F1234" s="169">
        <v>221.73</v>
      </c>
      <c r="G1234" s="147">
        <v>9</v>
      </c>
    </row>
    <row r="1235" spans="1:7" x14ac:dyDescent="0.25">
      <c r="A1235" s="166" t="s">
        <v>2603</v>
      </c>
      <c r="B1235" s="167" t="s">
        <v>2604</v>
      </c>
      <c r="C1235" s="168" t="s">
        <v>471</v>
      </c>
      <c r="D1235" s="169">
        <v>1167.74</v>
      </c>
      <c r="E1235" s="169">
        <v>177.07</v>
      </c>
      <c r="F1235" s="169">
        <v>1344.81</v>
      </c>
      <c r="G1235" s="147">
        <v>9</v>
      </c>
    </row>
    <row r="1236" spans="1:7" x14ac:dyDescent="0.25">
      <c r="A1236" s="166" t="s">
        <v>2605</v>
      </c>
      <c r="B1236" s="167" t="s">
        <v>2606</v>
      </c>
      <c r="C1236" s="168" t="s">
        <v>210</v>
      </c>
      <c r="D1236" s="169">
        <v>265.45</v>
      </c>
      <c r="E1236" s="169">
        <v>8.07</v>
      </c>
      <c r="F1236" s="169">
        <v>273.52</v>
      </c>
      <c r="G1236" s="147">
        <v>9</v>
      </c>
    </row>
    <row r="1237" spans="1:7" ht="30" x14ac:dyDescent="0.25">
      <c r="A1237" s="166" t="s">
        <v>2607</v>
      </c>
      <c r="B1237" s="167" t="s">
        <v>2608</v>
      </c>
      <c r="C1237" s="168" t="s">
        <v>210</v>
      </c>
      <c r="D1237" s="169">
        <v>2139.19</v>
      </c>
      <c r="E1237" s="169"/>
      <c r="F1237" s="169">
        <v>2139.19</v>
      </c>
      <c r="G1237" s="147">
        <v>9</v>
      </c>
    </row>
    <row r="1238" spans="1:7" ht="30" x14ac:dyDescent="0.25">
      <c r="A1238" s="166" t="s">
        <v>2609</v>
      </c>
      <c r="B1238" s="167" t="s">
        <v>2610</v>
      </c>
      <c r="C1238" s="168" t="s">
        <v>210</v>
      </c>
      <c r="D1238" s="169">
        <v>1967.03</v>
      </c>
      <c r="E1238" s="169"/>
      <c r="F1238" s="169">
        <v>1967.03</v>
      </c>
      <c r="G1238" s="147">
        <v>9</v>
      </c>
    </row>
    <row r="1239" spans="1:7" x14ac:dyDescent="0.25">
      <c r="A1239" s="166" t="s">
        <v>2611</v>
      </c>
      <c r="B1239" s="167" t="s">
        <v>2612</v>
      </c>
      <c r="C1239" s="168" t="s">
        <v>210</v>
      </c>
      <c r="D1239" s="169">
        <v>512.13</v>
      </c>
      <c r="E1239" s="169">
        <v>33.92</v>
      </c>
      <c r="F1239" s="169">
        <v>546.04999999999995</v>
      </c>
      <c r="G1239" s="147">
        <v>9</v>
      </c>
    </row>
    <row r="1240" spans="1:7" ht="30" x14ac:dyDescent="0.25">
      <c r="A1240" s="166" t="s">
        <v>2613</v>
      </c>
      <c r="B1240" s="167" t="s">
        <v>2614</v>
      </c>
      <c r="C1240" s="168" t="s">
        <v>210</v>
      </c>
      <c r="D1240" s="169">
        <v>802.2</v>
      </c>
      <c r="E1240" s="169">
        <v>164.72</v>
      </c>
      <c r="F1240" s="169">
        <v>966.92</v>
      </c>
      <c r="G1240" s="147">
        <v>9</v>
      </c>
    </row>
    <row r="1241" spans="1:7" x14ac:dyDescent="0.25">
      <c r="A1241" s="166" t="s">
        <v>2615</v>
      </c>
      <c r="B1241" s="167" t="s">
        <v>2616</v>
      </c>
      <c r="C1241" s="168" t="s">
        <v>210</v>
      </c>
      <c r="D1241" s="169">
        <v>494.01</v>
      </c>
      <c r="E1241" s="169">
        <v>82.12</v>
      </c>
      <c r="F1241" s="169">
        <v>576.13</v>
      </c>
      <c r="G1241" s="147">
        <v>9</v>
      </c>
    </row>
    <row r="1242" spans="1:7" ht="30" x14ac:dyDescent="0.25">
      <c r="A1242" s="166" t="s">
        <v>2617</v>
      </c>
      <c r="B1242" s="167" t="s">
        <v>2618</v>
      </c>
      <c r="C1242" s="168" t="s">
        <v>268</v>
      </c>
      <c r="D1242" s="169">
        <v>281.89</v>
      </c>
      <c r="E1242" s="169">
        <v>8.23</v>
      </c>
      <c r="F1242" s="169">
        <v>290.12</v>
      </c>
      <c r="G1242" s="147">
        <v>9</v>
      </c>
    </row>
    <row r="1243" spans="1:7" x14ac:dyDescent="0.25">
      <c r="A1243" s="166" t="s">
        <v>2619</v>
      </c>
      <c r="B1243" s="167" t="s">
        <v>2620</v>
      </c>
      <c r="C1243" s="168"/>
      <c r="D1243" s="169"/>
      <c r="E1243" s="169"/>
      <c r="F1243" s="169"/>
      <c r="G1243" s="147">
        <v>9</v>
      </c>
    </row>
    <row r="1244" spans="1:7" x14ac:dyDescent="0.25">
      <c r="A1244" s="166" t="s">
        <v>2621</v>
      </c>
      <c r="B1244" s="167" t="s">
        <v>2622</v>
      </c>
      <c r="C1244" s="168" t="s">
        <v>210</v>
      </c>
      <c r="D1244" s="169">
        <v>249.8</v>
      </c>
      <c r="E1244" s="169">
        <v>56.83</v>
      </c>
      <c r="F1244" s="169">
        <v>306.63</v>
      </c>
      <c r="G1244" s="147">
        <v>5</v>
      </c>
    </row>
    <row r="1245" spans="1:7" x14ac:dyDescent="0.25">
      <c r="A1245" s="166" t="s">
        <v>2623</v>
      </c>
      <c r="B1245" s="167" t="s">
        <v>2624</v>
      </c>
      <c r="C1245" s="168" t="s">
        <v>158</v>
      </c>
      <c r="D1245" s="169">
        <v>496</v>
      </c>
      <c r="E1245" s="169">
        <v>115.31</v>
      </c>
      <c r="F1245" s="169">
        <v>611.30999999999995</v>
      </c>
      <c r="G1245" s="147">
        <v>9</v>
      </c>
    </row>
    <row r="1246" spans="1:7" x14ac:dyDescent="0.25">
      <c r="A1246" s="166" t="s">
        <v>2625</v>
      </c>
      <c r="B1246" s="167" t="s">
        <v>2626</v>
      </c>
      <c r="C1246" s="168" t="s">
        <v>158</v>
      </c>
      <c r="D1246" s="169">
        <v>497.68</v>
      </c>
      <c r="E1246" s="169">
        <v>115.31</v>
      </c>
      <c r="F1246" s="169">
        <v>612.99</v>
      </c>
      <c r="G1246" s="147">
        <v>9</v>
      </c>
    </row>
    <row r="1247" spans="1:7" x14ac:dyDescent="0.25">
      <c r="A1247" s="166" t="s">
        <v>2627</v>
      </c>
      <c r="B1247" s="167" t="s">
        <v>2628</v>
      </c>
      <c r="C1247" s="168" t="s">
        <v>158</v>
      </c>
      <c r="D1247" s="169">
        <v>504.9</v>
      </c>
      <c r="E1247" s="169">
        <v>115.31</v>
      </c>
      <c r="F1247" s="169">
        <v>620.21</v>
      </c>
      <c r="G1247" s="147">
        <v>9</v>
      </c>
    </row>
    <row r="1248" spans="1:7" x14ac:dyDescent="0.25">
      <c r="A1248" s="166" t="s">
        <v>2629</v>
      </c>
      <c r="B1248" s="167" t="s">
        <v>2630</v>
      </c>
      <c r="C1248" s="168" t="s">
        <v>158</v>
      </c>
      <c r="D1248" s="169">
        <v>529.48</v>
      </c>
      <c r="E1248" s="169">
        <v>115.31</v>
      </c>
      <c r="F1248" s="169">
        <v>644.79</v>
      </c>
      <c r="G1248" s="147">
        <v>9</v>
      </c>
    </row>
    <row r="1249" spans="1:7" x14ac:dyDescent="0.25">
      <c r="A1249" s="166" t="s">
        <v>2631</v>
      </c>
      <c r="B1249" s="167" t="s">
        <v>2632</v>
      </c>
      <c r="C1249" s="168" t="s">
        <v>158</v>
      </c>
      <c r="D1249" s="169">
        <v>716.81</v>
      </c>
      <c r="E1249" s="169">
        <v>115.31</v>
      </c>
      <c r="F1249" s="169">
        <v>832.12</v>
      </c>
      <c r="G1249" s="147">
        <v>9</v>
      </c>
    </row>
    <row r="1250" spans="1:7" x14ac:dyDescent="0.25">
      <c r="A1250" s="166" t="s">
        <v>2633</v>
      </c>
      <c r="B1250" s="167" t="s">
        <v>2634</v>
      </c>
      <c r="C1250" s="168" t="s">
        <v>158</v>
      </c>
      <c r="D1250" s="169">
        <v>839.16</v>
      </c>
      <c r="E1250" s="169">
        <v>144.13999999999999</v>
      </c>
      <c r="F1250" s="169">
        <v>983.3</v>
      </c>
      <c r="G1250" s="147">
        <v>9</v>
      </c>
    </row>
    <row r="1251" spans="1:7" x14ac:dyDescent="0.25">
      <c r="A1251" s="166" t="s">
        <v>2635</v>
      </c>
      <c r="B1251" s="167" t="s">
        <v>2636</v>
      </c>
      <c r="C1251" s="168" t="s">
        <v>158</v>
      </c>
      <c r="D1251" s="169">
        <v>893.56</v>
      </c>
      <c r="E1251" s="169">
        <v>166.78</v>
      </c>
      <c r="F1251" s="169">
        <v>1060.3399999999999</v>
      </c>
      <c r="G1251" s="147">
        <v>9</v>
      </c>
    </row>
    <row r="1252" spans="1:7" x14ac:dyDescent="0.25">
      <c r="A1252" s="166" t="s">
        <v>2637</v>
      </c>
      <c r="B1252" s="167" t="s">
        <v>2638</v>
      </c>
      <c r="C1252" s="168" t="s">
        <v>158</v>
      </c>
      <c r="D1252" s="169">
        <v>335.31</v>
      </c>
      <c r="E1252" s="169">
        <v>57.65</v>
      </c>
      <c r="F1252" s="169">
        <v>392.96</v>
      </c>
      <c r="G1252" s="147">
        <v>9</v>
      </c>
    </row>
    <row r="1253" spans="1:7" x14ac:dyDescent="0.25">
      <c r="A1253" s="166" t="s">
        <v>2639</v>
      </c>
      <c r="B1253" s="167" t="s">
        <v>2640</v>
      </c>
      <c r="C1253" s="168" t="s">
        <v>158</v>
      </c>
      <c r="D1253" s="169">
        <v>344.21</v>
      </c>
      <c r="E1253" s="169">
        <v>57.65</v>
      </c>
      <c r="F1253" s="169">
        <v>401.86</v>
      </c>
      <c r="G1253" s="147">
        <v>9</v>
      </c>
    </row>
    <row r="1254" spans="1:7" x14ac:dyDescent="0.25">
      <c r="A1254" s="166" t="s">
        <v>2641</v>
      </c>
      <c r="B1254" s="167" t="s">
        <v>2642</v>
      </c>
      <c r="C1254" s="168" t="s">
        <v>158</v>
      </c>
      <c r="D1254" s="169">
        <v>368.79</v>
      </c>
      <c r="E1254" s="169">
        <v>57.65</v>
      </c>
      <c r="F1254" s="169">
        <v>426.44</v>
      </c>
      <c r="G1254" s="147">
        <v>9</v>
      </c>
    </row>
    <row r="1255" spans="1:7" x14ac:dyDescent="0.25">
      <c r="A1255" s="166" t="s">
        <v>2643</v>
      </c>
      <c r="B1255" s="167" t="s">
        <v>2644</v>
      </c>
      <c r="C1255" s="168" t="s">
        <v>158</v>
      </c>
      <c r="D1255" s="169">
        <v>996.85</v>
      </c>
      <c r="E1255" s="169">
        <v>57.65</v>
      </c>
      <c r="F1255" s="169">
        <v>1054.5</v>
      </c>
      <c r="G1255" s="147">
        <v>9</v>
      </c>
    </row>
    <row r="1256" spans="1:7" x14ac:dyDescent="0.25">
      <c r="A1256" s="166" t="s">
        <v>2645</v>
      </c>
      <c r="B1256" s="167" t="s">
        <v>2646</v>
      </c>
      <c r="C1256" s="168" t="s">
        <v>158</v>
      </c>
      <c r="D1256" s="169">
        <v>1005.75</v>
      </c>
      <c r="E1256" s="169">
        <v>57.65</v>
      </c>
      <c r="F1256" s="169">
        <v>1063.4000000000001</v>
      </c>
      <c r="G1256" s="147">
        <v>9</v>
      </c>
    </row>
    <row r="1257" spans="1:7" x14ac:dyDescent="0.25">
      <c r="A1257" s="166" t="s">
        <v>2647</v>
      </c>
      <c r="B1257" s="167" t="s">
        <v>2648</v>
      </c>
      <c r="C1257" s="168" t="s">
        <v>158</v>
      </c>
      <c r="D1257" s="169">
        <v>1430.64</v>
      </c>
      <c r="E1257" s="169">
        <v>107.06</v>
      </c>
      <c r="F1257" s="169">
        <v>1537.7</v>
      </c>
      <c r="G1257" s="147">
        <v>9</v>
      </c>
    </row>
    <row r="1258" spans="1:7" x14ac:dyDescent="0.25">
      <c r="A1258" s="166" t="s">
        <v>2649</v>
      </c>
      <c r="B1258" s="167" t="s">
        <v>2650</v>
      </c>
      <c r="C1258" s="168" t="s">
        <v>158</v>
      </c>
      <c r="D1258" s="169">
        <v>1461.87</v>
      </c>
      <c r="E1258" s="169">
        <v>107.06</v>
      </c>
      <c r="F1258" s="169">
        <v>1568.93</v>
      </c>
      <c r="G1258" s="147">
        <v>9</v>
      </c>
    </row>
    <row r="1259" spans="1:7" x14ac:dyDescent="0.25">
      <c r="A1259" s="166" t="s">
        <v>2651</v>
      </c>
      <c r="B1259" s="167" t="s">
        <v>2652</v>
      </c>
      <c r="C1259" s="168" t="s">
        <v>158</v>
      </c>
      <c r="D1259" s="169">
        <v>1510.46</v>
      </c>
      <c r="E1259" s="169">
        <v>107.06</v>
      </c>
      <c r="F1259" s="169">
        <v>1617.52</v>
      </c>
      <c r="G1259" s="147">
        <v>9</v>
      </c>
    </row>
    <row r="1260" spans="1:7" x14ac:dyDescent="0.25">
      <c r="A1260" s="166" t="s">
        <v>2653</v>
      </c>
      <c r="B1260" s="167" t="s">
        <v>2654</v>
      </c>
      <c r="C1260" s="168" t="s">
        <v>158</v>
      </c>
      <c r="D1260" s="169">
        <v>1774.78</v>
      </c>
      <c r="E1260" s="169">
        <v>140.02000000000001</v>
      </c>
      <c r="F1260" s="169">
        <v>1914.8</v>
      </c>
      <c r="G1260" s="147">
        <v>9</v>
      </c>
    </row>
    <row r="1261" spans="1:7" x14ac:dyDescent="0.25">
      <c r="A1261" s="166" t="s">
        <v>2655</v>
      </c>
      <c r="B1261" s="167" t="s">
        <v>2656</v>
      </c>
      <c r="C1261" s="168" t="s">
        <v>158</v>
      </c>
      <c r="D1261" s="169">
        <v>1888.62</v>
      </c>
      <c r="E1261" s="169">
        <v>140.02000000000001</v>
      </c>
      <c r="F1261" s="169">
        <v>2028.64</v>
      </c>
      <c r="G1261" s="147">
        <v>9</v>
      </c>
    </row>
    <row r="1262" spans="1:7" x14ac:dyDescent="0.25">
      <c r="A1262" s="166" t="s">
        <v>2657</v>
      </c>
      <c r="B1262" s="167" t="s">
        <v>2658</v>
      </c>
      <c r="C1262" s="168" t="s">
        <v>158</v>
      </c>
      <c r="D1262" s="169">
        <v>1189.8499999999999</v>
      </c>
      <c r="E1262" s="169">
        <v>57.65</v>
      </c>
      <c r="F1262" s="169">
        <v>1247.5</v>
      </c>
      <c r="G1262" s="147">
        <v>9</v>
      </c>
    </row>
    <row r="1263" spans="1:7" x14ac:dyDescent="0.25">
      <c r="A1263" s="166" t="s">
        <v>2659</v>
      </c>
      <c r="B1263" s="167" t="s">
        <v>2660</v>
      </c>
      <c r="C1263" s="168" t="s">
        <v>158</v>
      </c>
      <c r="D1263" s="169">
        <v>1404.95</v>
      </c>
      <c r="E1263" s="169">
        <v>57.65</v>
      </c>
      <c r="F1263" s="169">
        <v>1462.6</v>
      </c>
      <c r="G1263" s="147">
        <v>9</v>
      </c>
    </row>
    <row r="1264" spans="1:7" x14ac:dyDescent="0.25">
      <c r="A1264" s="166" t="s">
        <v>2661</v>
      </c>
      <c r="B1264" s="167" t="s">
        <v>2662</v>
      </c>
      <c r="C1264" s="168" t="s">
        <v>158</v>
      </c>
      <c r="D1264" s="169">
        <v>776.81</v>
      </c>
      <c r="E1264" s="169">
        <v>144.13999999999999</v>
      </c>
      <c r="F1264" s="169">
        <v>920.95</v>
      </c>
      <c r="G1264" s="147">
        <v>9</v>
      </c>
    </row>
    <row r="1265" spans="1:7" x14ac:dyDescent="0.25">
      <c r="A1265" s="166" t="s">
        <v>2663</v>
      </c>
      <c r="B1265" s="167" t="s">
        <v>2664</v>
      </c>
      <c r="C1265" s="168"/>
      <c r="D1265" s="169"/>
      <c r="E1265" s="169"/>
      <c r="F1265" s="169"/>
      <c r="G1265" s="147">
        <v>9</v>
      </c>
    </row>
    <row r="1266" spans="1:7" ht="30" x14ac:dyDescent="0.25">
      <c r="A1266" s="166" t="s">
        <v>2665</v>
      </c>
      <c r="B1266" s="167" t="s">
        <v>2666</v>
      </c>
      <c r="C1266" s="168" t="s">
        <v>210</v>
      </c>
      <c r="D1266" s="169">
        <v>259.23</v>
      </c>
      <c r="E1266" s="169">
        <v>56.83</v>
      </c>
      <c r="F1266" s="169">
        <v>316.06</v>
      </c>
      <c r="G1266" s="147">
        <v>5</v>
      </c>
    </row>
    <row r="1267" spans="1:7" x14ac:dyDescent="0.25">
      <c r="A1267" s="166" t="s">
        <v>2667</v>
      </c>
      <c r="B1267" s="167" t="s">
        <v>2668</v>
      </c>
      <c r="C1267" s="168" t="s">
        <v>158</v>
      </c>
      <c r="D1267" s="169">
        <v>506.69</v>
      </c>
      <c r="E1267" s="169">
        <v>115.31</v>
      </c>
      <c r="F1267" s="169">
        <v>622</v>
      </c>
      <c r="G1267" s="147">
        <v>9</v>
      </c>
    </row>
    <row r="1268" spans="1:7" x14ac:dyDescent="0.25">
      <c r="A1268" s="166" t="s">
        <v>2669</v>
      </c>
      <c r="B1268" s="167" t="s">
        <v>2670</v>
      </c>
      <c r="C1268" s="168" t="s">
        <v>158</v>
      </c>
      <c r="D1268" s="169">
        <v>516.07000000000005</v>
      </c>
      <c r="E1268" s="169">
        <v>115.31</v>
      </c>
      <c r="F1268" s="169">
        <v>631.38</v>
      </c>
      <c r="G1268" s="147">
        <v>9</v>
      </c>
    </row>
    <row r="1269" spans="1:7" x14ac:dyDescent="0.25">
      <c r="A1269" s="166" t="s">
        <v>2671</v>
      </c>
      <c r="B1269" s="167" t="s">
        <v>2672</v>
      </c>
      <c r="C1269" s="168" t="s">
        <v>158</v>
      </c>
      <c r="D1269" s="169">
        <v>545.33000000000004</v>
      </c>
      <c r="E1269" s="169">
        <v>115.31</v>
      </c>
      <c r="F1269" s="169">
        <v>660.64</v>
      </c>
      <c r="G1269" s="147">
        <v>9</v>
      </c>
    </row>
    <row r="1270" spans="1:7" x14ac:dyDescent="0.25">
      <c r="A1270" s="166" t="s">
        <v>2673</v>
      </c>
      <c r="B1270" s="167" t="s">
        <v>2674</v>
      </c>
      <c r="C1270" s="168"/>
      <c r="D1270" s="169"/>
      <c r="E1270" s="169"/>
      <c r="F1270" s="169"/>
      <c r="G1270" s="147">
        <v>9</v>
      </c>
    </row>
    <row r="1271" spans="1:7" ht="30" x14ac:dyDescent="0.25">
      <c r="A1271" s="166" t="s">
        <v>2675</v>
      </c>
      <c r="B1271" s="167" t="s">
        <v>2676</v>
      </c>
      <c r="C1271" s="168" t="s">
        <v>158</v>
      </c>
      <c r="D1271" s="169">
        <v>618.91999999999996</v>
      </c>
      <c r="E1271" s="169"/>
      <c r="F1271" s="169">
        <v>618.91999999999996</v>
      </c>
      <c r="G1271" s="147">
        <v>5</v>
      </c>
    </row>
    <row r="1272" spans="1:7" x14ac:dyDescent="0.25">
      <c r="A1272" s="166" t="s">
        <v>2677</v>
      </c>
      <c r="B1272" s="167" t="s">
        <v>2678</v>
      </c>
      <c r="C1272" s="168"/>
      <c r="D1272" s="169"/>
      <c r="E1272" s="169"/>
      <c r="F1272" s="169"/>
      <c r="G1272" s="147">
        <v>9</v>
      </c>
    </row>
    <row r="1273" spans="1:7" ht="30" x14ac:dyDescent="0.25">
      <c r="A1273" s="166" t="s">
        <v>2679</v>
      </c>
      <c r="B1273" s="167" t="s">
        <v>2680</v>
      </c>
      <c r="C1273" s="168" t="s">
        <v>158</v>
      </c>
      <c r="D1273" s="169">
        <v>618.91999999999996</v>
      </c>
      <c r="E1273" s="169"/>
      <c r="F1273" s="169">
        <v>618.91999999999996</v>
      </c>
      <c r="G1273" s="147">
        <v>5</v>
      </c>
    </row>
    <row r="1274" spans="1:7" ht="30" x14ac:dyDescent="0.25">
      <c r="A1274" s="166" t="s">
        <v>2681</v>
      </c>
      <c r="B1274" s="167" t="s">
        <v>2682</v>
      </c>
      <c r="C1274" s="168" t="s">
        <v>158</v>
      </c>
      <c r="D1274" s="169">
        <v>636.32000000000005</v>
      </c>
      <c r="E1274" s="169"/>
      <c r="F1274" s="169">
        <v>636.32000000000005</v>
      </c>
      <c r="G1274" s="147">
        <v>9</v>
      </c>
    </row>
    <row r="1275" spans="1:7" ht="45" x14ac:dyDescent="0.25">
      <c r="A1275" s="166" t="s">
        <v>2683</v>
      </c>
      <c r="B1275" s="167" t="s">
        <v>2684</v>
      </c>
      <c r="C1275" s="168" t="s">
        <v>158</v>
      </c>
      <c r="D1275" s="169">
        <v>618.91999999999996</v>
      </c>
      <c r="E1275" s="169"/>
      <c r="F1275" s="169">
        <v>618.91999999999996</v>
      </c>
      <c r="G1275" s="147">
        <v>9</v>
      </c>
    </row>
    <row r="1276" spans="1:7" ht="45" x14ac:dyDescent="0.25">
      <c r="A1276" s="166" t="s">
        <v>2685</v>
      </c>
      <c r="B1276" s="167" t="s">
        <v>2686</v>
      </c>
      <c r="C1276" s="168" t="s">
        <v>158</v>
      </c>
      <c r="D1276" s="169">
        <v>768.86</v>
      </c>
      <c r="E1276" s="169"/>
      <c r="F1276" s="169">
        <v>768.86</v>
      </c>
      <c r="G1276" s="147">
        <v>9</v>
      </c>
    </row>
    <row r="1277" spans="1:7" ht="45" x14ac:dyDescent="0.25">
      <c r="A1277" s="166" t="s">
        <v>2687</v>
      </c>
      <c r="B1277" s="167" t="s">
        <v>2688</v>
      </c>
      <c r="C1277" s="168" t="s">
        <v>158</v>
      </c>
      <c r="D1277" s="169">
        <v>805.78</v>
      </c>
      <c r="E1277" s="169"/>
      <c r="F1277" s="169">
        <v>805.78</v>
      </c>
      <c r="G1277" s="147">
        <v>9</v>
      </c>
    </row>
    <row r="1278" spans="1:7" ht="60" x14ac:dyDescent="0.25">
      <c r="A1278" s="166" t="s">
        <v>2689</v>
      </c>
      <c r="B1278" s="167" t="s">
        <v>2690</v>
      </c>
      <c r="C1278" s="168" t="s">
        <v>158</v>
      </c>
      <c r="D1278" s="169">
        <v>900.68</v>
      </c>
      <c r="E1278" s="169"/>
      <c r="F1278" s="169">
        <v>900.68</v>
      </c>
      <c r="G1278" s="147">
        <v>9</v>
      </c>
    </row>
    <row r="1279" spans="1:7" x14ac:dyDescent="0.25">
      <c r="A1279" s="166" t="s">
        <v>2691</v>
      </c>
      <c r="B1279" s="167" t="s">
        <v>2692</v>
      </c>
      <c r="C1279" s="168"/>
      <c r="D1279" s="169"/>
      <c r="E1279" s="169"/>
      <c r="F1279" s="169"/>
      <c r="G1279" s="147">
        <v>9</v>
      </c>
    </row>
    <row r="1280" spans="1:7" x14ac:dyDescent="0.25">
      <c r="A1280" s="166" t="s">
        <v>2693</v>
      </c>
      <c r="B1280" s="167" t="s">
        <v>2694</v>
      </c>
      <c r="C1280" s="168" t="s">
        <v>158</v>
      </c>
      <c r="D1280" s="169"/>
      <c r="E1280" s="169">
        <v>53.53</v>
      </c>
      <c r="F1280" s="169">
        <v>53.53</v>
      </c>
      <c r="G1280" s="147">
        <v>5</v>
      </c>
    </row>
    <row r="1281" spans="1:7" x14ac:dyDescent="0.25">
      <c r="A1281" s="166" t="s">
        <v>2695</v>
      </c>
      <c r="B1281" s="167" t="s">
        <v>2696</v>
      </c>
      <c r="C1281" s="168" t="s">
        <v>158</v>
      </c>
      <c r="D1281" s="169"/>
      <c r="E1281" s="169">
        <v>65.89</v>
      </c>
      <c r="F1281" s="169">
        <v>65.89</v>
      </c>
      <c r="G1281" s="147">
        <v>9</v>
      </c>
    </row>
    <row r="1282" spans="1:7" x14ac:dyDescent="0.25">
      <c r="A1282" s="166" t="s">
        <v>2697</v>
      </c>
      <c r="B1282" s="167" t="s">
        <v>2698</v>
      </c>
      <c r="C1282" s="168" t="s">
        <v>268</v>
      </c>
      <c r="D1282" s="169"/>
      <c r="E1282" s="169">
        <v>2.06</v>
      </c>
      <c r="F1282" s="169">
        <v>2.06</v>
      </c>
      <c r="G1282" s="147">
        <v>9</v>
      </c>
    </row>
    <row r="1283" spans="1:7" x14ac:dyDescent="0.25">
      <c r="A1283" s="166" t="s">
        <v>2699</v>
      </c>
      <c r="B1283" s="167" t="s">
        <v>2700</v>
      </c>
      <c r="C1283" s="168" t="s">
        <v>268</v>
      </c>
      <c r="D1283" s="169">
        <v>42.53</v>
      </c>
      <c r="E1283" s="169">
        <v>12.35</v>
      </c>
      <c r="F1283" s="169">
        <v>54.88</v>
      </c>
      <c r="G1283" s="147">
        <v>9</v>
      </c>
    </row>
    <row r="1284" spans="1:7" x14ac:dyDescent="0.25">
      <c r="A1284" s="166" t="s">
        <v>2701</v>
      </c>
      <c r="B1284" s="167" t="s">
        <v>2702</v>
      </c>
      <c r="C1284" s="168" t="s">
        <v>210</v>
      </c>
      <c r="D1284" s="169">
        <v>1612.54</v>
      </c>
      <c r="E1284" s="169">
        <v>164.72</v>
      </c>
      <c r="F1284" s="169">
        <v>1777.26</v>
      </c>
      <c r="G1284" s="147">
        <v>9</v>
      </c>
    </row>
    <row r="1285" spans="1:7" x14ac:dyDescent="0.25">
      <c r="A1285" s="166" t="s">
        <v>2703</v>
      </c>
      <c r="B1285" s="167" t="s">
        <v>2704</v>
      </c>
      <c r="C1285" s="168" t="s">
        <v>268</v>
      </c>
      <c r="D1285" s="169">
        <v>6.69</v>
      </c>
      <c r="E1285" s="169">
        <v>2.06</v>
      </c>
      <c r="F1285" s="169">
        <v>8.75</v>
      </c>
      <c r="G1285" s="147">
        <v>9</v>
      </c>
    </row>
    <row r="1286" spans="1:7" x14ac:dyDescent="0.25">
      <c r="A1286" s="166" t="s">
        <v>2705</v>
      </c>
      <c r="B1286" s="167" t="s">
        <v>2706</v>
      </c>
      <c r="C1286" s="168" t="s">
        <v>158</v>
      </c>
      <c r="D1286" s="169">
        <v>313.07</v>
      </c>
      <c r="E1286" s="169"/>
      <c r="F1286" s="169">
        <v>313.07</v>
      </c>
      <c r="G1286" s="147">
        <v>9</v>
      </c>
    </row>
    <row r="1287" spans="1:7" x14ac:dyDescent="0.25">
      <c r="A1287" s="166" t="s">
        <v>2707</v>
      </c>
      <c r="B1287" s="167" t="s">
        <v>2708</v>
      </c>
      <c r="C1287" s="168" t="s">
        <v>210</v>
      </c>
      <c r="D1287" s="169">
        <v>1157.3</v>
      </c>
      <c r="E1287" s="169">
        <v>20.6</v>
      </c>
      <c r="F1287" s="169">
        <v>1177.9000000000001</v>
      </c>
      <c r="G1287" s="147">
        <v>9</v>
      </c>
    </row>
    <row r="1288" spans="1:7" x14ac:dyDescent="0.25">
      <c r="A1288" s="166" t="s">
        <v>2709</v>
      </c>
      <c r="B1288" s="167" t="s">
        <v>2710</v>
      </c>
      <c r="C1288" s="168" t="s">
        <v>210</v>
      </c>
      <c r="D1288" s="169">
        <v>128.72</v>
      </c>
      <c r="E1288" s="169">
        <v>20.6</v>
      </c>
      <c r="F1288" s="169">
        <v>149.32</v>
      </c>
      <c r="G1288" s="147">
        <v>9</v>
      </c>
    </row>
    <row r="1289" spans="1:7" x14ac:dyDescent="0.25">
      <c r="A1289" s="166" t="s">
        <v>2711</v>
      </c>
      <c r="B1289" s="167" t="s">
        <v>2712</v>
      </c>
      <c r="C1289" s="168" t="s">
        <v>210</v>
      </c>
      <c r="D1289" s="169">
        <v>456.26</v>
      </c>
      <c r="E1289" s="169">
        <v>20.6</v>
      </c>
      <c r="F1289" s="169">
        <v>476.86</v>
      </c>
      <c r="G1289" s="147">
        <v>9</v>
      </c>
    </row>
    <row r="1290" spans="1:7" x14ac:dyDescent="0.25">
      <c r="A1290" s="166" t="s">
        <v>2713</v>
      </c>
      <c r="B1290" s="167" t="s">
        <v>2714</v>
      </c>
      <c r="C1290" s="168" t="s">
        <v>158</v>
      </c>
      <c r="D1290" s="169">
        <v>225.77</v>
      </c>
      <c r="E1290" s="169">
        <v>61.78</v>
      </c>
      <c r="F1290" s="169">
        <v>287.55</v>
      </c>
      <c r="G1290" s="147">
        <v>9</v>
      </c>
    </row>
    <row r="1291" spans="1:7" x14ac:dyDescent="0.25">
      <c r="A1291" s="166" t="s">
        <v>2715</v>
      </c>
      <c r="B1291" s="167" t="s">
        <v>2716</v>
      </c>
      <c r="C1291" s="168" t="s">
        <v>158</v>
      </c>
      <c r="D1291" s="169">
        <v>227.45</v>
      </c>
      <c r="E1291" s="169">
        <v>61.78</v>
      </c>
      <c r="F1291" s="169">
        <v>289.23</v>
      </c>
      <c r="G1291" s="147">
        <v>9</v>
      </c>
    </row>
    <row r="1292" spans="1:7" x14ac:dyDescent="0.25">
      <c r="A1292" s="166" t="s">
        <v>2717</v>
      </c>
      <c r="B1292" s="167" t="s">
        <v>2718</v>
      </c>
      <c r="C1292" s="168" t="s">
        <v>158</v>
      </c>
      <c r="D1292" s="169">
        <v>234.67</v>
      </c>
      <c r="E1292" s="169">
        <v>61.78</v>
      </c>
      <c r="F1292" s="169">
        <v>296.45</v>
      </c>
      <c r="G1292" s="147">
        <v>9</v>
      </c>
    </row>
    <row r="1293" spans="1:7" x14ac:dyDescent="0.25">
      <c r="A1293" s="166" t="s">
        <v>2719</v>
      </c>
      <c r="B1293" s="167" t="s">
        <v>2720</v>
      </c>
      <c r="C1293" s="168" t="s">
        <v>158</v>
      </c>
      <c r="D1293" s="169">
        <v>259.25</v>
      </c>
      <c r="E1293" s="169">
        <v>61.78</v>
      </c>
      <c r="F1293" s="169">
        <v>321.02999999999997</v>
      </c>
      <c r="G1293" s="147">
        <v>9</v>
      </c>
    </row>
    <row r="1294" spans="1:7" ht="30" x14ac:dyDescent="0.25">
      <c r="A1294" s="166" t="s">
        <v>2721</v>
      </c>
      <c r="B1294" s="167" t="s">
        <v>2722</v>
      </c>
      <c r="C1294" s="168" t="s">
        <v>158</v>
      </c>
      <c r="D1294" s="169">
        <v>1018.73</v>
      </c>
      <c r="E1294" s="169">
        <v>61.78</v>
      </c>
      <c r="F1294" s="169">
        <v>1080.51</v>
      </c>
      <c r="G1294" s="147">
        <v>9</v>
      </c>
    </row>
    <row r="1295" spans="1:7" ht="30" x14ac:dyDescent="0.25">
      <c r="A1295" s="166" t="s">
        <v>2723</v>
      </c>
      <c r="B1295" s="167" t="s">
        <v>2724</v>
      </c>
      <c r="C1295" s="168" t="s">
        <v>158</v>
      </c>
      <c r="D1295" s="169">
        <v>1141.78</v>
      </c>
      <c r="E1295" s="169">
        <v>61.78</v>
      </c>
      <c r="F1295" s="169">
        <v>1203.56</v>
      </c>
      <c r="G1295" s="147">
        <v>9</v>
      </c>
    </row>
    <row r="1296" spans="1:7" ht="30" x14ac:dyDescent="0.25">
      <c r="A1296" s="166" t="s">
        <v>2725</v>
      </c>
      <c r="B1296" s="167" t="s">
        <v>2726</v>
      </c>
      <c r="C1296" s="168" t="s">
        <v>158</v>
      </c>
      <c r="D1296" s="169">
        <v>1134.22</v>
      </c>
      <c r="E1296" s="169">
        <v>61.78</v>
      </c>
      <c r="F1296" s="169">
        <v>1196</v>
      </c>
      <c r="G1296" s="147">
        <v>9</v>
      </c>
    </row>
    <row r="1297" spans="1:7" ht="30" x14ac:dyDescent="0.25">
      <c r="A1297" s="166" t="s">
        <v>2727</v>
      </c>
      <c r="B1297" s="167" t="s">
        <v>2728</v>
      </c>
      <c r="C1297" s="168" t="s">
        <v>210</v>
      </c>
      <c r="D1297" s="169">
        <v>604.12</v>
      </c>
      <c r="E1297" s="169">
        <v>33.42</v>
      </c>
      <c r="F1297" s="169">
        <v>637.54</v>
      </c>
      <c r="G1297" s="147">
        <v>9</v>
      </c>
    </row>
    <row r="1298" spans="1:7" x14ac:dyDescent="0.25">
      <c r="A1298" s="166" t="s">
        <v>2729</v>
      </c>
      <c r="B1298" s="167" t="s">
        <v>2730</v>
      </c>
      <c r="C1298" s="168" t="s">
        <v>210</v>
      </c>
      <c r="D1298" s="169">
        <v>1214.47</v>
      </c>
      <c r="E1298" s="169">
        <v>61.78</v>
      </c>
      <c r="F1298" s="169">
        <v>1276.25</v>
      </c>
      <c r="G1298" s="147">
        <v>9</v>
      </c>
    </row>
    <row r="1299" spans="1:7" x14ac:dyDescent="0.25">
      <c r="A1299" s="166" t="s">
        <v>2731</v>
      </c>
      <c r="B1299" s="167" t="s">
        <v>2732</v>
      </c>
      <c r="C1299" s="168"/>
      <c r="D1299" s="169"/>
      <c r="E1299" s="169"/>
      <c r="F1299" s="169"/>
      <c r="G1299" s="147">
        <v>2</v>
      </c>
    </row>
    <row r="1300" spans="1:7" x14ac:dyDescent="0.25">
      <c r="A1300" s="166" t="s">
        <v>2733</v>
      </c>
      <c r="B1300" s="167" t="s">
        <v>2734</v>
      </c>
      <c r="C1300" s="168"/>
      <c r="D1300" s="169"/>
      <c r="E1300" s="169"/>
      <c r="F1300" s="169"/>
      <c r="G1300" s="147">
        <v>5</v>
      </c>
    </row>
    <row r="1301" spans="1:7" x14ac:dyDescent="0.25">
      <c r="A1301" s="166" t="s">
        <v>2735</v>
      </c>
      <c r="B1301" s="167" t="s">
        <v>2736</v>
      </c>
      <c r="C1301" s="168" t="s">
        <v>210</v>
      </c>
      <c r="D1301" s="169">
        <v>680.35</v>
      </c>
      <c r="E1301" s="169">
        <v>26.14</v>
      </c>
      <c r="F1301" s="169">
        <v>706.49</v>
      </c>
      <c r="G1301" s="147">
        <v>9</v>
      </c>
    </row>
    <row r="1302" spans="1:7" x14ac:dyDescent="0.25">
      <c r="A1302" s="166" t="s">
        <v>2737</v>
      </c>
      <c r="B1302" s="167" t="s">
        <v>2738</v>
      </c>
      <c r="C1302" s="168" t="s">
        <v>210</v>
      </c>
      <c r="D1302" s="169">
        <v>1428.44</v>
      </c>
      <c r="E1302" s="169">
        <v>26.14</v>
      </c>
      <c r="F1302" s="169">
        <v>1454.58</v>
      </c>
      <c r="G1302" s="147">
        <v>9</v>
      </c>
    </row>
    <row r="1303" spans="1:7" x14ac:dyDescent="0.25">
      <c r="A1303" s="166" t="s">
        <v>2739</v>
      </c>
      <c r="B1303" s="167" t="s">
        <v>2740</v>
      </c>
      <c r="C1303" s="168" t="s">
        <v>210</v>
      </c>
      <c r="D1303" s="169">
        <v>865.88</v>
      </c>
      <c r="E1303" s="169">
        <v>26.14</v>
      </c>
      <c r="F1303" s="169">
        <v>892.02</v>
      </c>
      <c r="G1303" s="147">
        <v>9</v>
      </c>
    </row>
    <row r="1304" spans="1:7" x14ac:dyDescent="0.25">
      <c r="A1304" s="166" t="s">
        <v>2741</v>
      </c>
      <c r="B1304" s="167" t="s">
        <v>2742</v>
      </c>
      <c r="C1304" s="168" t="s">
        <v>210</v>
      </c>
      <c r="D1304" s="169">
        <v>772.32</v>
      </c>
      <c r="E1304" s="169">
        <v>26.14</v>
      </c>
      <c r="F1304" s="169">
        <v>798.46</v>
      </c>
      <c r="G1304" s="147">
        <v>9</v>
      </c>
    </row>
    <row r="1305" spans="1:7" x14ac:dyDescent="0.25">
      <c r="A1305" s="166" t="s">
        <v>2743</v>
      </c>
      <c r="B1305" s="167" t="s">
        <v>2744</v>
      </c>
      <c r="C1305" s="168" t="s">
        <v>210</v>
      </c>
      <c r="D1305" s="169">
        <v>328.81</v>
      </c>
      <c r="E1305" s="169">
        <v>26.14</v>
      </c>
      <c r="F1305" s="169">
        <v>354.95</v>
      </c>
      <c r="G1305" s="147">
        <v>9</v>
      </c>
    </row>
    <row r="1306" spans="1:7" x14ac:dyDescent="0.25">
      <c r="A1306" s="166" t="s">
        <v>2745</v>
      </c>
      <c r="B1306" s="167" t="s">
        <v>2746</v>
      </c>
      <c r="C1306" s="168" t="s">
        <v>210</v>
      </c>
      <c r="D1306" s="169">
        <v>954.36</v>
      </c>
      <c r="E1306" s="169">
        <v>26.14</v>
      </c>
      <c r="F1306" s="169">
        <v>980.5</v>
      </c>
      <c r="G1306" s="147">
        <v>9</v>
      </c>
    </row>
    <row r="1307" spans="1:7" ht="30" x14ac:dyDescent="0.25">
      <c r="A1307" s="166" t="s">
        <v>2747</v>
      </c>
      <c r="B1307" s="167" t="s">
        <v>2748</v>
      </c>
      <c r="C1307" s="168" t="s">
        <v>210</v>
      </c>
      <c r="D1307" s="169">
        <v>276.48</v>
      </c>
      <c r="E1307" s="169"/>
      <c r="F1307" s="169">
        <v>276.48</v>
      </c>
      <c r="G1307" s="147">
        <v>9</v>
      </c>
    </row>
    <row r="1308" spans="1:7" ht="30" x14ac:dyDescent="0.25">
      <c r="A1308" s="166" t="s">
        <v>2749</v>
      </c>
      <c r="B1308" s="167" t="s">
        <v>2750</v>
      </c>
      <c r="C1308" s="168" t="s">
        <v>210</v>
      </c>
      <c r="D1308" s="169">
        <v>864.13</v>
      </c>
      <c r="E1308" s="169">
        <v>25.09</v>
      </c>
      <c r="F1308" s="169">
        <v>889.22</v>
      </c>
      <c r="G1308" s="147">
        <v>9</v>
      </c>
    </row>
    <row r="1309" spans="1:7" ht="30" x14ac:dyDescent="0.25">
      <c r="A1309" s="166" t="s">
        <v>2751</v>
      </c>
      <c r="B1309" s="167" t="s">
        <v>2752</v>
      </c>
      <c r="C1309" s="168" t="s">
        <v>210</v>
      </c>
      <c r="D1309" s="169">
        <v>755.23</v>
      </c>
      <c r="E1309" s="169">
        <v>25.09</v>
      </c>
      <c r="F1309" s="169">
        <v>780.32</v>
      </c>
      <c r="G1309" s="147">
        <v>9</v>
      </c>
    </row>
    <row r="1310" spans="1:7" x14ac:dyDescent="0.25">
      <c r="A1310" s="166" t="s">
        <v>2753</v>
      </c>
      <c r="B1310" s="167" t="s">
        <v>2754</v>
      </c>
      <c r="C1310" s="168" t="s">
        <v>210</v>
      </c>
      <c r="D1310" s="169">
        <v>2011.4</v>
      </c>
      <c r="E1310" s="169">
        <v>66.42</v>
      </c>
      <c r="F1310" s="169">
        <v>2077.8200000000002</v>
      </c>
      <c r="G1310" s="147">
        <v>9</v>
      </c>
    </row>
    <row r="1311" spans="1:7" x14ac:dyDescent="0.25">
      <c r="A1311" s="166" t="s">
        <v>2755</v>
      </c>
      <c r="B1311" s="167" t="s">
        <v>2756</v>
      </c>
      <c r="C1311" s="168" t="s">
        <v>210</v>
      </c>
      <c r="D1311" s="169">
        <v>1117.3599999999999</v>
      </c>
      <c r="E1311" s="169">
        <v>78.319999999999993</v>
      </c>
      <c r="F1311" s="169">
        <v>1195.68</v>
      </c>
      <c r="G1311" s="147">
        <v>9</v>
      </c>
    </row>
    <row r="1312" spans="1:7" x14ac:dyDescent="0.25">
      <c r="A1312" s="166" t="s">
        <v>2757</v>
      </c>
      <c r="B1312" s="167" t="s">
        <v>2758</v>
      </c>
      <c r="C1312" s="168"/>
      <c r="D1312" s="169"/>
      <c r="E1312" s="169"/>
      <c r="F1312" s="169"/>
      <c r="G1312" s="147">
        <v>5</v>
      </c>
    </row>
    <row r="1313" spans="1:7" x14ac:dyDescent="0.25">
      <c r="A1313" s="166" t="s">
        <v>2759</v>
      </c>
      <c r="B1313" s="167" t="s">
        <v>2760</v>
      </c>
      <c r="C1313" s="168" t="s">
        <v>210</v>
      </c>
      <c r="D1313" s="169">
        <v>996.58</v>
      </c>
      <c r="E1313" s="169">
        <v>78.319999999999993</v>
      </c>
      <c r="F1313" s="169">
        <v>1074.9000000000001</v>
      </c>
      <c r="G1313" s="147">
        <v>9</v>
      </c>
    </row>
    <row r="1314" spans="1:7" x14ac:dyDescent="0.25">
      <c r="A1314" s="166" t="s">
        <v>2761</v>
      </c>
      <c r="B1314" s="167" t="s">
        <v>2762</v>
      </c>
      <c r="C1314" s="168" t="s">
        <v>210</v>
      </c>
      <c r="D1314" s="169">
        <v>854.38</v>
      </c>
      <c r="E1314" s="169">
        <v>78.319999999999993</v>
      </c>
      <c r="F1314" s="169">
        <v>932.7</v>
      </c>
      <c r="G1314" s="147">
        <v>9</v>
      </c>
    </row>
    <row r="1315" spans="1:7" ht="30" x14ac:dyDescent="0.25">
      <c r="A1315" s="166" t="s">
        <v>2763</v>
      </c>
      <c r="B1315" s="167" t="s">
        <v>2764</v>
      </c>
      <c r="C1315" s="168" t="s">
        <v>158</v>
      </c>
      <c r="D1315" s="169">
        <v>1356.95</v>
      </c>
      <c r="E1315" s="169">
        <v>138.07</v>
      </c>
      <c r="F1315" s="169">
        <v>1495.02</v>
      </c>
      <c r="G1315" s="147">
        <v>9</v>
      </c>
    </row>
    <row r="1316" spans="1:7" ht="30" x14ac:dyDescent="0.25">
      <c r="A1316" s="166" t="s">
        <v>2765</v>
      </c>
      <c r="B1316" s="167" t="s">
        <v>2766</v>
      </c>
      <c r="C1316" s="168" t="s">
        <v>158</v>
      </c>
      <c r="D1316" s="169">
        <v>1548.44</v>
      </c>
      <c r="E1316" s="169">
        <v>138.07</v>
      </c>
      <c r="F1316" s="169">
        <v>1686.51</v>
      </c>
      <c r="G1316" s="147">
        <v>9</v>
      </c>
    </row>
    <row r="1317" spans="1:7" ht="30" x14ac:dyDescent="0.25">
      <c r="A1317" s="166" t="s">
        <v>2767</v>
      </c>
      <c r="B1317" s="167" t="s">
        <v>2768</v>
      </c>
      <c r="C1317" s="168" t="s">
        <v>210</v>
      </c>
      <c r="D1317" s="169">
        <v>969.03</v>
      </c>
      <c r="E1317" s="169">
        <v>78.319999999999993</v>
      </c>
      <c r="F1317" s="169">
        <v>1047.3499999999999</v>
      </c>
      <c r="G1317" s="147">
        <v>9</v>
      </c>
    </row>
    <row r="1318" spans="1:7" ht="30" x14ac:dyDescent="0.25">
      <c r="A1318" s="166" t="s">
        <v>2769</v>
      </c>
      <c r="B1318" s="167" t="s">
        <v>2770</v>
      </c>
      <c r="C1318" s="168" t="s">
        <v>158</v>
      </c>
      <c r="D1318" s="169">
        <v>2273.0100000000002</v>
      </c>
      <c r="E1318" s="169">
        <v>138.07</v>
      </c>
      <c r="F1318" s="169">
        <v>2411.08</v>
      </c>
      <c r="G1318" s="147">
        <v>9</v>
      </c>
    </row>
    <row r="1319" spans="1:7" ht="30" x14ac:dyDescent="0.25">
      <c r="A1319" s="166" t="s">
        <v>2771</v>
      </c>
      <c r="B1319" s="167" t="s">
        <v>2772</v>
      </c>
      <c r="C1319" s="168" t="s">
        <v>158</v>
      </c>
      <c r="D1319" s="169">
        <v>2415.5300000000002</v>
      </c>
      <c r="E1319" s="169">
        <v>138.07</v>
      </c>
      <c r="F1319" s="169">
        <v>2553.6</v>
      </c>
      <c r="G1319" s="147">
        <v>9</v>
      </c>
    </row>
    <row r="1320" spans="1:7" x14ac:dyDescent="0.25">
      <c r="A1320" s="166" t="s">
        <v>2773</v>
      </c>
      <c r="B1320" s="167" t="s">
        <v>2774</v>
      </c>
      <c r="C1320" s="168" t="s">
        <v>210</v>
      </c>
      <c r="D1320" s="169">
        <v>910.98</v>
      </c>
      <c r="E1320" s="169">
        <v>78.319999999999993</v>
      </c>
      <c r="F1320" s="169">
        <v>989.3</v>
      </c>
      <c r="G1320" s="147">
        <v>9</v>
      </c>
    </row>
    <row r="1321" spans="1:7" x14ac:dyDescent="0.25">
      <c r="A1321" s="166" t="s">
        <v>2775</v>
      </c>
      <c r="B1321" s="167" t="s">
        <v>2776</v>
      </c>
      <c r="C1321" s="168" t="s">
        <v>210</v>
      </c>
      <c r="D1321" s="169">
        <v>429.41</v>
      </c>
      <c r="E1321" s="169">
        <v>78.319999999999993</v>
      </c>
      <c r="F1321" s="169">
        <v>507.73</v>
      </c>
      <c r="G1321" s="147">
        <v>9</v>
      </c>
    </row>
    <row r="1322" spans="1:7" x14ac:dyDescent="0.25">
      <c r="A1322" s="166" t="s">
        <v>2777</v>
      </c>
      <c r="B1322" s="167" t="s">
        <v>2778</v>
      </c>
      <c r="C1322" s="168" t="s">
        <v>210</v>
      </c>
      <c r="D1322" s="169">
        <v>1516.58</v>
      </c>
      <c r="E1322" s="169">
        <v>78.319999999999993</v>
      </c>
      <c r="F1322" s="169">
        <v>1594.9</v>
      </c>
      <c r="G1322" s="147">
        <v>9</v>
      </c>
    </row>
    <row r="1323" spans="1:7" x14ac:dyDescent="0.25">
      <c r="A1323" s="166" t="s">
        <v>2779</v>
      </c>
      <c r="B1323" s="167" t="s">
        <v>2780</v>
      </c>
      <c r="C1323" s="168" t="s">
        <v>210</v>
      </c>
      <c r="D1323" s="169">
        <v>970.65</v>
      </c>
      <c r="E1323" s="169">
        <v>59.75</v>
      </c>
      <c r="F1323" s="169">
        <v>1030.4000000000001</v>
      </c>
      <c r="G1323" s="147">
        <v>9</v>
      </c>
    </row>
    <row r="1324" spans="1:7" ht="30" x14ac:dyDescent="0.25">
      <c r="A1324" s="166" t="s">
        <v>2781</v>
      </c>
      <c r="B1324" s="167" t="s">
        <v>2782</v>
      </c>
      <c r="C1324" s="168" t="s">
        <v>210</v>
      </c>
      <c r="D1324" s="169">
        <v>801.33</v>
      </c>
      <c r="E1324" s="169">
        <v>78.319999999999993</v>
      </c>
      <c r="F1324" s="169">
        <v>879.65</v>
      </c>
      <c r="G1324" s="147">
        <v>9</v>
      </c>
    </row>
    <row r="1325" spans="1:7" x14ac:dyDescent="0.25">
      <c r="A1325" s="166" t="s">
        <v>2783</v>
      </c>
      <c r="B1325" s="167" t="s">
        <v>2784</v>
      </c>
      <c r="C1325" s="168" t="s">
        <v>210</v>
      </c>
      <c r="D1325" s="169">
        <v>696.04</v>
      </c>
      <c r="E1325" s="169">
        <v>78.319999999999993</v>
      </c>
      <c r="F1325" s="169">
        <v>774.36</v>
      </c>
      <c r="G1325" s="147">
        <v>9</v>
      </c>
    </row>
    <row r="1326" spans="1:7" x14ac:dyDescent="0.25">
      <c r="A1326" s="166" t="s">
        <v>2785</v>
      </c>
      <c r="B1326" s="167" t="s">
        <v>2786</v>
      </c>
      <c r="C1326" s="168" t="s">
        <v>210</v>
      </c>
      <c r="D1326" s="169">
        <v>1233.21</v>
      </c>
      <c r="E1326" s="169">
        <v>78.319999999999993</v>
      </c>
      <c r="F1326" s="169">
        <v>1311.53</v>
      </c>
      <c r="G1326" s="147">
        <v>9</v>
      </c>
    </row>
    <row r="1327" spans="1:7" x14ac:dyDescent="0.25">
      <c r="A1327" s="166" t="s">
        <v>2787</v>
      </c>
      <c r="B1327" s="167" t="s">
        <v>2788</v>
      </c>
      <c r="C1327" s="168" t="s">
        <v>210</v>
      </c>
      <c r="D1327" s="169">
        <v>1542.33</v>
      </c>
      <c r="E1327" s="169">
        <v>78.319999999999993</v>
      </c>
      <c r="F1327" s="169">
        <v>1620.65</v>
      </c>
      <c r="G1327" s="147">
        <v>9</v>
      </c>
    </row>
    <row r="1328" spans="1:7" ht="30" x14ac:dyDescent="0.25">
      <c r="A1328" s="166" t="s">
        <v>2789</v>
      </c>
      <c r="B1328" s="167" t="s">
        <v>2790</v>
      </c>
      <c r="C1328" s="168" t="s">
        <v>210</v>
      </c>
      <c r="D1328" s="169">
        <v>1041.52</v>
      </c>
      <c r="E1328" s="169">
        <v>78.319999999999993</v>
      </c>
      <c r="F1328" s="169">
        <v>1119.8399999999999</v>
      </c>
      <c r="G1328" s="147">
        <v>9</v>
      </c>
    </row>
    <row r="1329" spans="1:7" x14ac:dyDescent="0.25">
      <c r="A1329" s="166" t="s">
        <v>2791</v>
      </c>
      <c r="B1329" s="167" t="s">
        <v>2792</v>
      </c>
      <c r="C1329" s="168" t="s">
        <v>210</v>
      </c>
      <c r="D1329" s="169">
        <v>1146.6199999999999</v>
      </c>
      <c r="E1329" s="169">
        <v>52.04</v>
      </c>
      <c r="F1329" s="169">
        <v>1198.6600000000001</v>
      </c>
      <c r="G1329" s="147">
        <v>9</v>
      </c>
    </row>
    <row r="1330" spans="1:7" x14ac:dyDescent="0.25">
      <c r="A1330" s="166" t="s">
        <v>2793</v>
      </c>
      <c r="B1330" s="167" t="s">
        <v>2794</v>
      </c>
      <c r="C1330" s="168" t="s">
        <v>210</v>
      </c>
      <c r="D1330" s="169">
        <v>1160.67</v>
      </c>
      <c r="E1330" s="169">
        <v>59.75</v>
      </c>
      <c r="F1330" s="169">
        <v>1220.42</v>
      </c>
      <c r="G1330" s="147">
        <v>9</v>
      </c>
    </row>
    <row r="1331" spans="1:7" x14ac:dyDescent="0.25">
      <c r="A1331" s="166" t="s">
        <v>2795</v>
      </c>
      <c r="B1331" s="167" t="s">
        <v>2796</v>
      </c>
      <c r="C1331" s="168" t="s">
        <v>210</v>
      </c>
      <c r="D1331" s="169">
        <v>2124.83</v>
      </c>
      <c r="E1331" s="169">
        <v>52.04</v>
      </c>
      <c r="F1331" s="169">
        <v>2176.87</v>
      </c>
      <c r="G1331" s="147">
        <v>9</v>
      </c>
    </row>
    <row r="1332" spans="1:7" x14ac:dyDescent="0.25">
      <c r="A1332" s="166" t="s">
        <v>2797</v>
      </c>
      <c r="B1332" s="167" t="s">
        <v>2798</v>
      </c>
      <c r="C1332" s="168" t="s">
        <v>210</v>
      </c>
      <c r="D1332" s="169">
        <v>1458.28</v>
      </c>
      <c r="E1332" s="169">
        <v>52.04</v>
      </c>
      <c r="F1332" s="169">
        <v>1510.32</v>
      </c>
      <c r="G1332" s="147">
        <v>9</v>
      </c>
    </row>
    <row r="1333" spans="1:7" x14ac:dyDescent="0.25">
      <c r="A1333" s="166" t="s">
        <v>2799</v>
      </c>
      <c r="B1333" s="167" t="s">
        <v>2800</v>
      </c>
      <c r="C1333" s="168" t="s">
        <v>210</v>
      </c>
      <c r="D1333" s="169">
        <v>1644.05</v>
      </c>
      <c r="E1333" s="169">
        <v>26.14</v>
      </c>
      <c r="F1333" s="169">
        <v>1670.19</v>
      </c>
      <c r="G1333" s="147">
        <v>9</v>
      </c>
    </row>
    <row r="1334" spans="1:7" x14ac:dyDescent="0.25">
      <c r="A1334" s="166" t="s">
        <v>2801</v>
      </c>
      <c r="B1334" s="167" t="s">
        <v>2802</v>
      </c>
      <c r="C1334" s="168" t="s">
        <v>210</v>
      </c>
      <c r="D1334" s="169">
        <v>297.62</v>
      </c>
      <c r="E1334" s="169">
        <v>41.18</v>
      </c>
      <c r="F1334" s="169">
        <v>338.8</v>
      </c>
      <c r="G1334" s="147">
        <v>9</v>
      </c>
    </row>
    <row r="1335" spans="1:7" ht="30" x14ac:dyDescent="0.25">
      <c r="A1335" s="166" t="s">
        <v>2803</v>
      </c>
      <c r="B1335" s="167" t="s">
        <v>2804</v>
      </c>
      <c r="C1335" s="168" t="s">
        <v>210</v>
      </c>
      <c r="D1335" s="169">
        <v>812.83</v>
      </c>
      <c r="E1335" s="169">
        <v>78.319999999999993</v>
      </c>
      <c r="F1335" s="169">
        <v>891.15</v>
      </c>
      <c r="G1335" s="147">
        <v>9</v>
      </c>
    </row>
    <row r="1336" spans="1:7" x14ac:dyDescent="0.25">
      <c r="A1336" s="166" t="s">
        <v>2805</v>
      </c>
      <c r="B1336" s="167" t="s">
        <v>2806</v>
      </c>
      <c r="C1336" s="168" t="s">
        <v>210</v>
      </c>
      <c r="D1336" s="169">
        <v>1199.27</v>
      </c>
      <c r="E1336" s="169">
        <v>124.28</v>
      </c>
      <c r="F1336" s="169">
        <v>1323.55</v>
      </c>
      <c r="G1336" s="147">
        <v>9</v>
      </c>
    </row>
    <row r="1337" spans="1:7" ht="30" x14ac:dyDescent="0.25">
      <c r="A1337" s="166" t="s">
        <v>2807</v>
      </c>
      <c r="B1337" s="167" t="s">
        <v>2808</v>
      </c>
      <c r="C1337" s="168" t="s">
        <v>210</v>
      </c>
      <c r="D1337" s="169">
        <v>6716.28</v>
      </c>
      <c r="E1337" s="169">
        <v>153.41</v>
      </c>
      <c r="F1337" s="169">
        <v>6869.69</v>
      </c>
      <c r="G1337" s="147">
        <v>9</v>
      </c>
    </row>
    <row r="1338" spans="1:7" x14ac:dyDescent="0.25">
      <c r="A1338" s="166" t="s">
        <v>2809</v>
      </c>
      <c r="B1338" s="167" t="s">
        <v>2810</v>
      </c>
      <c r="C1338" s="168" t="s">
        <v>210</v>
      </c>
      <c r="D1338" s="169">
        <v>1017.19</v>
      </c>
      <c r="E1338" s="169">
        <v>52.04</v>
      </c>
      <c r="F1338" s="169">
        <v>1069.23</v>
      </c>
      <c r="G1338" s="147">
        <v>9</v>
      </c>
    </row>
    <row r="1339" spans="1:7" x14ac:dyDescent="0.25">
      <c r="A1339" s="166" t="s">
        <v>2811</v>
      </c>
      <c r="B1339" s="167" t="s">
        <v>2812</v>
      </c>
      <c r="C1339" s="168" t="s">
        <v>210</v>
      </c>
      <c r="D1339" s="169">
        <v>1599.19</v>
      </c>
      <c r="E1339" s="169">
        <v>59.47</v>
      </c>
      <c r="F1339" s="169">
        <v>1658.66</v>
      </c>
      <c r="G1339" s="147">
        <v>9</v>
      </c>
    </row>
    <row r="1340" spans="1:7" ht="30" x14ac:dyDescent="0.25">
      <c r="A1340" s="166" t="s">
        <v>2813</v>
      </c>
      <c r="B1340" s="167" t="s">
        <v>2814</v>
      </c>
      <c r="C1340" s="168" t="s">
        <v>210</v>
      </c>
      <c r="D1340" s="169">
        <v>1404.44</v>
      </c>
      <c r="E1340" s="169">
        <v>78.319999999999993</v>
      </c>
      <c r="F1340" s="169">
        <v>1482.76</v>
      </c>
      <c r="G1340" s="147">
        <v>9</v>
      </c>
    </row>
    <row r="1341" spans="1:7" x14ac:dyDescent="0.25">
      <c r="A1341" s="166" t="s">
        <v>2815</v>
      </c>
      <c r="B1341" s="167" t="s">
        <v>2816</v>
      </c>
      <c r="C1341" s="168"/>
      <c r="D1341" s="169"/>
      <c r="E1341" s="169"/>
      <c r="F1341" s="169"/>
      <c r="G1341" s="147">
        <v>5</v>
      </c>
    </row>
    <row r="1342" spans="1:7" x14ac:dyDescent="0.25">
      <c r="A1342" s="166" t="s">
        <v>2817</v>
      </c>
      <c r="B1342" s="167" t="s">
        <v>2818</v>
      </c>
      <c r="C1342" s="168" t="s">
        <v>268</v>
      </c>
      <c r="D1342" s="169">
        <v>888.8</v>
      </c>
      <c r="E1342" s="169">
        <v>41.18</v>
      </c>
      <c r="F1342" s="169">
        <v>929.98</v>
      </c>
      <c r="G1342" s="147">
        <v>9</v>
      </c>
    </row>
    <row r="1343" spans="1:7" x14ac:dyDescent="0.25">
      <c r="A1343" s="166" t="s">
        <v>2819</v>
      </c>
      <c r="B1343" s="167" t="s">
        <v>2820</v>
      </c>
      <c r="C1343" s="168" t="s">
        <v>268</v>
      </c>
      <c r="D1343" s="169">
        <v>824.95</v>
      </c>
      <c r="E1343" s="169">
        <v>16.47</v>
      </c>
      <c r="F1343" s="169">
        <v>841.42</v>
      </c>
      <c r="G1343" s="147">
        <v>9</v>
      </c>
    </row>
    <row r="1344" spans="1:7" x14ac:dyDescent="0.25">
      <c r="A1344" s="166" t="s">
        <v>2821</v>
      </c>
      <c r="B1344" s="167" t="s">
        <v>2822</v>
      </c>
      <c r="C1344" s="168" t="s">
        <v>268</v>
      </c>
      <c r="D1344" s="169">
        <v>1317.74</v>
      </c>
      <c r="E1344" s="169">
        <v>41.18</v>
      </c>
      <c r="F1344" s="169">
        <v>1358.92</v>
      </c>
      <c r="G1344" s="147">
        <v>9</v>
      </c>
    </row>
    <row r="1345" spans="1:7" x14ac:dyDescent="0.25">
      <c r="A1345" s="166" t="s">
        <v>2823</v>
      </c>
      <c r="B1345" s="167" t="s">
        <v>2824</v>
      </c>
      <c r="C1345" s="168" t="s">
        <v>210</v>
      </c>
      <c r="D1345" s="169">
        <v>1334.25</v>
      </c>
      <c r="E1345" s="169">
        <v>82.36</v>
      </c>
      <c r="F1345" s="169">
        <v>1416.61</v>
      </c>
      <c r="G1345" s="147">
        <v>9</v>
      </c>
    </row>
    <row r="1346" spans="1:7" ht="30" x14ac:dyDescent="0.25">
      <c r="A1346" s="166" t="s">
        <v>2825</v>
      </c>
      <c r="B1346" s="167" t="s">
        <v>2826</v>
      </c>
      <c r="C1346" s="168" t="s">
        <v>210</v>
      </c>
      <c r="D1346" s="169">
        <v>1073.1199999999999</v>
      </c>
      <c r="E1346" s="169">
        <v>13.59</v>
      </c>
      <c r="F1346" s="169">
        <v>1086.71</v>
      </c>
      <c r="G1346" s="147">
        <v>9</v>
      </c>
    </row>
    <row r="1347" spans="1:7" x14ac:dyDescent="0.25">
      <c r="A1347" s="166" t="s">
        <v>2827</v>
      </c>
      <c r="B1347" s="167" t="s">
        <v>2828</v>
      </c>
      <c r="C1347" s="168" t="s">
        <v>210</v>
      </c>
      <c r="D1347" s="169">
        <v>383.59</v>
      </c>
      <c r="E1347" s="169">
        <v>179.2</v>
      </c>
      <c r="F1347" s="169">
        <v>562.79</v>
      </c>
      <c r="G1347" s="147">
        <v>9</v>
      </c>
    </row>
    <row r="1348" spans="1:7" ht="30" x14ac:dyDescent="0.25">
      <c r="A1348" s="166" t="s">
        <v>2829</v>
      </c>
      <c r="B1348" s="167" t="s">
        <v>2830</v>
      </c>
      <c r="C1348" s="168" t="s">
        <v>210</v>
      </c>
      <c r="D1348" s="169">
        <v>1027.07</v>
      </c>
      <c r="E1348" s="169">
        <v>26.14</v>
      </c>
      <c r="F1348" s="169">
        <v>1053.21</v>
      </c>
      <c r="G1348" s="147">
        <v>9</v>
      </c>
    </row>
    <row r="1349" spans="1:7" ht="30" x14ac:dyDescent="0.25">
      <c r="A1349" s="166" t="s">
        <v>2831</v>
      </c>
      <c r="B1349" s="167" t="s">
        <v>2832</v>
      </c>
      <c r="C1349" s="168" t="s">
        <v>210</v>
      </c>
      <c r="D1349" s="169">
        <v>702</v>
      </c>
      <c r="E1349" s="169">
        <v>52.04</v>
      </c>
      <c r="F1349" s="169">
        <v>754.04</v>
      </c>
      <c r="G1349" s="147">
        <v>9</v>
      </c>
    </row>
    <row r="1350" spans="1:7" x14ac:dyDescent="0.25">
      <c r="A1350" s="166" t="s">
        <v>2833</v>
      </c>
      <c r="B1350" s="167" t="s">
        <v>2834</v>
      </c>
      <c r="C1350" s="168" t="s">
        <v>268</v>
      </c>
      <c r="D1350" s="169">
        <v>206.61</v>
      </c>
      <c r="E1350" s="169">
        <v>20.6</v>
      </c>
      <c r="F1350" s="169">
        <v>227.21</v>
      </c>
      <c r="G1350" s="147">
        <v>9</v>
      </c>
    </row>
    <row r="1351" spans="1:7" x14ac:dyDescent="0.25">
      <c r="A1351" s="166" t="s">
        <v>2835</v>
      </c>
      <c r="B1351" s="167" t="s">
        <v>2836</v>
      </c>
      <c r="C1351" s="168" t="s">
        <v>268</v>
      </c>
      <c r="D1351" s="169">
        <v>253.73</v>
      </c>
      <c r="E1351" s="169">
        <v>20.6</v>
      </c>
      <c r="F1351" s="169">
        <v>274.33</v>
      </c>
      <c r="G1351" s="147">
        <v>9</v>
      </c>
    </row>
    <row r="1352" spans="1:7" ht="30" x14ac:dyDescent="0.25">
      <c r="A1352" s="166" t="s">
        <v>2837</v>
      </c>
      <c r="B1352" s="167" t="s">
        <v>2838</v>
      </c>
      <c r="C1352" s="168" t="s">
        <v>210</v>
      </c>
      <c r="D1352" s="169">
        <v>1384.79</v>
      </c>
      <c r="E1352" s="169">
        <v>59.75</v>
      </c>
      <c r="F1352" s="169">
        <v>1444.54</v>
      </c>
      <c r="G1352" s="147">
        <v>9</v>
      </c>
    </row>
    <row r="1353" spans="1:7" ht="30" x14ac:dyDescent="0.25">
      <c r="A1353" s="166" t="s">
        <v>2839</v>
      </c>
      <c r="B1353" s="167" t="s">
        <v>2840</v>
      </c>
      <c r="C1353" s="168" t="s">
        <v>210</v>
      </c>
      <c r="D1353" s="169">
        <v>1208.67</v>
      </c>
      <c r="E1353" s="169">
        <v>26.14</v>
      </c>
      <c r="F1353" s="169">
        <v>1234.81</v>
      </c>
      <c r="G1353" s="147">
        <v>9</v>
      </c>
    </row>
    <row r="1354" spans="1:7" x14ac:dyDescent="0.25">
      <c r="A1354" s="166" t="s">
        <v>2841</v>
      </c>
      <c r="B1354" s="167" t="s">
        <v>2842</v>
      </c>
      <c r="C1354" s="168" t="s">
        <v>210</v>
      </c>
      <c r="D1354" s="169">
        <v>1231.3499999999999</v>
      </c>
      <c r="E1354" s="169">
        <v>52.04</v>
      </c>
      <c r="F1354" s="169">
        <v>1283.3900000000001</v>
      </c>
      <c r="G1354" s="147">
        <v>9</v>
      </c>
    </row>
    <row r="1355" spans="1:7" x14ac:dyDescent="0.25">
      <c r="A1355" s="166" t="s">
        <v>2843</v>
      </c>
      <c r="B1355" s="167" t="s">
        <v>2844</v>
      </c>
      <c r="C1355" s="168" t="s">
        <v>210</v>
      </c>
      <c r="D1355" s="169">
        <v>718.29</v>
      </c>
      <c r="E1355" s="169">
        <v>16.47</v>
      </c>
      <c r="F1355" s="169">
        <v>734.76</v>
      </c>
      <c r="G1355" s="147">
        <v>9</v>
      </c>
    </row>
    <row r="1356" spans="1:7" ht="30" x14ac:dyDescent="0.25">
      <c r="A1356" s="166" t="s">
        <v>2845</v>
      </c>
      <c r="B1356" s="167" t="s">
        <v>2846</v>
      </c>
      <c r="C1356" s="168" t="s">
        <v>210</v>
      </c>
      <c r="D1356" s="169">
        <v>652.54</v>
      </c>
      <c r="E1356" s="169"/>
      <c r="F1356" s="169">
        <v>652.54</v>
      </c>
      <c r="G1356" s="147">
        <v>9</v>
      </c>
    </row>
    <row r="1357" spans="1:7" x14ac:dyDescent="0.25">
      <c r="A1357" s="166" t="s">
        <v>2847</v>
      </c>
      <c r="B1357" s="167" t="s">
        <v>2848</v>
      </c>
      <c r="C1357" s="168"/>
      <c r="D1357" s="169"/>
      <c r="E1357" s="169"/>
      <c r="F1357" s="169"/>
      <c r="G1357" s="147">
        <v>5</v>
      </c>
    </row>
    <row r="1358" spans="1:7" ht="30" x14ac:dyDescent="0.25">
      <c r="A1358" s="166" t="s">
        <v>2849</v>
      </c>
      <c r="B1358" s="167" t="s">
        <v>2850</v>
      </c>
      <c r="C1358" s="168" t="s">
        <v>210</v>
      </c>
      <c r="D1358" s="169">
        <v>3185.99</v>
      </c>
      <c r="E1358" s="169">
        <v>57.82</v>
      </c>
      <c r="F1358" s="169">
        <v>3243.81</v>
      </c>
      <c r="G1358" s="147">
        <v>9</v>
      </c>
    </row>
    <row r="1359" spans="1:7" ht="30" x14ac:dyDescent="0.25">
      <c r="A1359" s="166" t="s">
        <v>2851</v>
      </c>
      <c r="B1359" s="167" t="s">
        <v>2852</v>
      </c>
      <c r="C1359" s="168" t="s">
        <v>210</v>
      </c>
      <c r="D1359" s="169">
        <v>1875.67</v>
      </c>
      <c r="E1359" s="169">
        <v>57.82</v>
      </c>
      <c r="F1359" s="169">
        <v>1933.49</v>
      </c>
      <c r="G1359" s="147">
        <v>9</v>
      </c>
    </row>
    <row r="1360" spans="1:7" ht="30" x14ac:dyDescent="0.25">
      <c r="A1360" s="166" t="s">
        <v>2853</v>
      </c>
      <c r="B1360" s="167" t="s">
        <v>2854</v>
      </c>
      <c r="C1360" s="168" t="s">
        <v>210</v>
      </c>
      <c r="D1360" s="169">
        <v>2011.78</v>
      </c>
      <c r="E1360" s="169">
        <v>57.82</v>
      </c>
      <c r="F1360" s="169">
        <v>2069.6</v>
      </c>
      <c r="G1360" s="147">
        <v>9</v>
      </c>
    </row>
    <row r="1361" spans="1:7" ht="30" x14ac:dyDescent="0.25">
      <c r="A1361" s="166" t="s">
        <v>2855</v>
      </c>
      <c r="B1361" s="167" t="s">
        <v>2856</v>
      </c>
      <c r="C1361" s="168" t="s">
        <v>210</v>
      </c>
      <c r="D1361" s="169">
        <v>3047.44</v>
      </c>
      <c r="E1361" s="169">
        <v>57.82</v>
      </c>
      <c r="F1361" s="169">
        <v>3105.26</v>
      </c>
      <c r="G1361" s="147">
        <v>9</v>
      </c>
    </row>
    <row r="1362" spans="1:7" ht="30" x14ac:dyDescent="0.25">
      <c r="A1362" s="166" t="s">
        <v>2857</v>
      </c>
      <c r="B1362" s="167" t="s">
        <v>2858</v>
      </c>
      <c r="C1362" s="168" t="s">
        <v>210</v>
      </c>
      <c r="D1362" s="169">
        <v>2456.61</v>
      </c>
      <c r="E1362" s="169">
        <v>105.88</v>
      </c>
      <c r="F1362" s="169">
        <v>2562.4899999999998</v>
      </c>
      <c r="G1362" s="147">
        <v>9</v>
      </c>
    </row>
    <row r="1363" spans="1:7" ht="30" x14ac:dyDescent="0.25">
      <c r="A1363" s="166" t="s">
        <v>2859</v>
      </c>
      <c r="B1363" s="167" t="s">
        <v>2860</v>
      </c>
      <c r="C1363" s="168" t="s">
        <v>210</v>
      </c>
      <c r="D1363" s="169">
        <v>3701.38</v>
      </c>
      <c r="E1363" s="169">
        <v>105.88</v>
      </c>
      <c r="F1363" s="169">
        <v>3807.26</v>
      </c>
      <c r="G1363" s="147">
        <v>9</v>
      </c>
    </row>
    <row r="1364" spans="1:7" ht="30" x14ac:dyDescent="0.25">
      <c r="A1364" s="166" t="s">
        <v>2861</v>
      </c>
      <c r="B1364" s="167" t="s">
        <v>2862</v>
      </c>
      <c r="C1364" s="168" t="s">
        <v>210</v>
      </c>
      <c r="D1364" s="169">
        <v>2960.43</v>
      </c>
      <c r="E1364" s="169">
        <v>105.88</v>
      </c>
      <c r="F1364" s="169">
        <v>3066.31</v>
      </c>
      <c r="G1364" s="147">
        <v>9</v>
      </c>
    </row>
    <row r="1365" spans="1:7" ht="30" x14ac:dyDescent="0.25">
      <c r="A1365" s="166" t="s">
        <v>2863</v>
      </c>
      <c r="B1365" s="167" t="s">
        <v>2864</v>
      </c>
      <c r="C1365" s="168" t="s">
        <v>210</v>
      </c>
      <c r="D1365" s="169">
        <v>3746.88</v>
      </c>
      <c r="E1365" s="169">
        <v>105.88</v>
      </c>
      <c r="F1365" s="169">
        <v>3852.76</v>
      </c>
      <c r="G1365" s="147">
        <v>9</v>
      </c>
    </row>
    <row r="1366" spans="1:7" ht="30" x14ac:dyDescent="0.25">
      <c r="A1366" s="166" t="s">
        <v>2865</v>
      </c>
      <c r="B1366" s="167" t="s">
        <v>2866</v>
      </c>
      <c r="C1366" s="168" t="s">
        <v>210</v>
      </c>
      <c r="D1366" s="169">
        <v>2433.27</v>
      </c>
      <c r="E1366" s="169">
        <v>57.82</v>
      </c>
      <c r="F1366" s="169">
        <v>2491.09</v>
      </c>
      <c r="G1366" s="147">
        <v>9</v>
      </c>
    </row>
    <row r="1367" spans="1:7" ht="30" x14ac:dyDescent="0.25">
      <c r="A1367" s="166" t="s">
        <v>2867</v>
      </c>
      <c r="B1367" s="167" t="s">
        <v>2868</v>
      </c>
      <c r="C1367" s="168" t="s">
        <v>210</v>
      </c>
      <c r="D1367" s="169">
        <v>2455.6799999999998</v>
      </c>
      <c r="E1367" s="169">
        <v>57.82</v>
      </c>
      <c r="F1367" s="169">
        <v>2513.5</v>
      </c>
      <c r="G1367" s="147">
        <v>9</v>
      </c>
    </row>
    <row r="1368" spans="1:7" ht="30" x14ac:dyDescent="0.25">
      <c r="A1368" s="166" t="s">
        <v>2869</v>
      </c>
      <c r="B1368" s="167" t="s">
        <v>2870</v>
      </c>
      <c r="C1368" s="168" t="s">
        <v>210</v>
      </c>
      <c r="D1368" s="169">
        <v>3643.97</v>
      </c>
      <c r="E1368" s="169">
        <v>57.82</v>
      </c>
      <c r="F1368" s="169">
        <v>3701.79</v>
      </c>
      <c r="G1368" s="147">
        <v>9</v>
      </c>
    </row>
    <row r="1369" spans="1:7" ht="30" x14ac:dyDescent="0.25">
      <c r="A1369" s="166" t="s">
        <v>2871</v>
      </c>
      <c r="B1369" s="167" t="s">
        <v>2872</v>
      </c>
      <c r="C1369" s="168" t="s">
        <v>210</v>
      </c>
      <c r="D1369" s="169">
        <v>3030.96</v>
      </c>
      <c r="E1369" s="169">
        <v>105.88</v>
      </c>
      <c r="F1369" s="169">
        <v>3136.84</v>
      </c>
      <c r="G1369" s="147">
        <v>9</v>
      </c>
    </row>
    <row r="1370" spans="1:7" ht="30" x14ac:dyDescent="0.25">
      <c r="A1370" s="166" t="s">
        <v>2873</v>
      </c>
      <c r="B1370" s="167" t="s">
        <v>2874</v>
      </c>
      <c r="C1370" s="168" t="s">
        <v>210</v>
      </c>
      <c r="D1370" s="169">
        <v>4289.91</v>
      </c>
      <c r="E1370" s="169">
        <v>105.88</v>
      </c>
      <c r="F1370" s="169">
        <v>4395.79</v>
      </c>
      <c r="G1370" s="147">
        <v>9</v>
      </c>
    </row>
    <row r="1371" spans="1:7" ht="30" x14ac:dyDescent="0.25">
      <c r="A1371" s="166" t="s">
        <v>2875</v>
      </c>
      <c r="B1371" s="167" t="s">
        <v>2876</v>
      </c>
      <c r="C1371" s="168" t="s">
        <v>210</v>
      </c>
      <c r="D1371" s="169">
        <v>3283.57</v>
      </c>
      <c r="E1371" s="169">
        <v>105.88</v>
      </c>
      <c r="F1371" s="169">
        <v>3389.45</v>
      </c>
      <c r="G1371" s="147">
        <v>9</v>
      </c>
    </row>
    <row r="1372" spans="1:7" ht="30" x14ac:dyDescent="0.25">
      <c r="A1372" s="166" t="s">
        <v>2877</v>
      </c>
      <c r="B1372" s="167" t="s">
        <v>2878</v>
      </c>
      <c r="C1372" s="168" t="s">
        <v>210</v>
      </c>
      <c r="D1372" s="169">
        <v>4324.07</v>
      </c>
      <c r="E1372" s="169">
        <v>105.88</v>
      </c>
      <c r="F1372" s="169">
        <v>4429.95</v>
      </c>
      <c r="G1372" s="147">
        <v>9</v>
      </c>
    </row>
    <row r="1373" spans="1:7" ht="30" x14ac:dyDescent="0.25">
      <c r="A1373" s="166" t="s">
        <v>2879</v>
      </c>
      <c r="B1373" s="167" t="s">
        <v>2880</v>
      </c>
      <c r="C1373" s="168" t="s">
        <v>210</v>
      </c>
      <c r="D1373" s="169">
        <v>4390.26</v>
      </c>
      <c r="E1373" s="169">
        <v>105.88</v>
      </c>
      <c r="F1373" s="169">
        <v>4496.1400000000003</v>
      </c>
      <c r="G1373" s="147">
        <v>9</v>
      </c>
    </row>
    <row r="1374" spans="1:7" ht="30" x14ac:dyDescent="0.25">
      <c r="A1374" s="166" t="s">
        <v>2881</v>
      </c>
      <c r="B1374" s="167" t="s">
        <v>2882</v>
      </c>
      <c r="C1374" s="168" t="s">
        <v>210</v>
      </c>
      <c r="D1374" s="169">
        <v>4213.26</v>
      </c>
      <c r="E1374" s="169">
        <v>57.82</v>
      </c>
      <c r="F1374" s="169">
        <v>4271.08</v>
      </c>
      <c r="G1374" s="147">
        <v>9</v>
      </c>
    </row>
    <row r="1375" spans="1:7" ht="30" x14ac:dyDescent="0.25">
      <c r="A1375" s="166" t="s">
        <v>2883</v>
      </c>
      <c r="B1375" s="167" t="s">
        <v>2884</v>
      </c>
      <c r="C1375" s="168" t="s">
        <v>210</v>
      </c>
      <c r="D1375" s="169">
        <v>2667.92</v>
      </c>
      <c r="E1375" s="169">
        <v>57.82</v>
      </c>
      <c r="F1375" s="169">
        <v>2725.74</v>
      </c>
      <c r="G1375" s="147">
        <v>9</v>
      </c>
    </row>
    <row r="1376" spans="1:7" ht="30" x14ac:dyDescent="0.25">
      <c r="A1376" s="166" t="s">
        <v>2885</v>
      </c>
      <c r="B1376" s="167" t="s">
        <v>2886</v>
      </c>
      <c r="C1376" s="168" t="s">
        <v>210</v>
      </c>
      <c r="D1376" s="169">
        <v>4524.82</v>
      </c>
      <c r="E1376" s="169">
        <v>57.82</v>
      </c>
      <c r="F1376" s="169">
        <v>4582.6400000000003</v>
      </c>
      <c r="G1376" s="147">
        <v>9</v>
      </c>
    </row>
    <row r="1377" spans="1:7" ht="30" x14ac:dyDescent="0.25">
      <c r="A1377" s="166" t="s">
        <v>2887</v>
      </c>
      <c r="B1377" s="167" t="s">
        <v>2888</v>
      </c>
      <c r="C1377" s="168" t="s">
        <v>210</v>
      </c>
      <c r="D1377" s="169">
        <v>3937.63</v>
      </c>
      <c r="E1377" s="169">
        <v>231.99</v>
      </c>
      <c r="F1377" s="169">
        <v>4169.62</v>
      </c>
      <c r="G1377" s="147">
        <v>9</v>
      </c>
    </row>
    <row r="1378" spans="1:7" ht="30" x14ac:dyDescent="0.25">
      <c r="A1378" s="166" t="s">
        <v>2889</v>
      </c>
      <c r="B1378" s="167" t="s">
        <v>2890</v>
      </c>
      <c r="C1378" s="168" t="s">
        <v>210</v>
      </c>
      <c r="D1378" s="169">
        <v>3506.62</v>
      </c>
      <c r="E1378" s="169">
        <v>57.82</v>
      </c>
      <c r="F1378" s="169">
        <v>3564.44</v>
      </c>
      <c r="G1378" s="147">
        <v>9</v>
      </c>
    </row>
    <row r="1379" spans="1:7" ht="30" x14ac:dyDescent="0.25">
      <c r="A1379" s="166" t="s">
        <v>2891</v>
      </c>
      <c r="B1379" s="167" t="s">
        <v>2892</v>
      </c>
      <c r="C1379" s="168" t="s">
        <v>210</v>
      </c>
      <c r="D1379" s="169">
        <v>1720.14</v>
      </c>
      <c r="E1379" s="169">
        <v>57.82</v>
      </c>
      <c r="F1379" s="169">
        <v>1777.96</v>
      </c>
      <c r="G1379" s="147">
        <v>9</v>
      </c>
    </row>
    <row r="1380" spans="1:7" ht="30" x14ac:dyDescent="0.25">
      <c r="A1380" s="166" t="s">
        <v>2893</v>
      </c>
      <c r="B1380" s="167" t="s">
        <v>2894</v>
      </c>
      <c r="C1380" s="168" t="s">
        <v>210</v>
      </c>
      <c r="D1380" s="169">
        <v>2791.23</v>
      </c>
      <c r="E1380" s="169">
        <v>57.82</v>
      </c>
      <c r="F1380" s="169">
        <v>2849.05</v>
      </c>
      <c r="G1380" s="147">
        <v>9</v>
      </c>
    </row>
    <row r="1381" spans="1:7" ht="30" x14ac:dyDescent="0.25">
      <c r="A1381" s="166" t="s">
        <v>2895</v>
      </c>
      <c r="B1381" s="167" t="s">
        <v>2896</v>
      </c>
      <c r="C1381" s="168" t="s">
        <v>210</v>
      </c>
      <c r="D1381" s="169">
        <v>2286.7800000000002</v>
      </c>
      <c r="E1381" s="169">
        <v>57.82</v>
      </c>
      <c r="F1381" s="169">
        <v>2344.6</v>
      </c>
      <c r="G1381" s="147">
        <v>9</v>
      </c>
    </row>
    <row r="1382" spans="1:7" x14ac:dyDescent="0.25">
      <c r="A1382" s="166" t="s">
        <v>2897</v>
      </c>
      <c r="B1382" s="167" t="s">
        <v>2898</v>
      </c>
      <c r="C1382" s="168"/>
      <c r="D1382" s="169"/>
      <c r="E1382" s="169"/>
      <c r="F1382" s="169"/>
      <c r="G1382" s="147">
        <v>5</v>
      </c>
    </row>
    <row r="1383" spans="1:7" ht="30" x14ac:dyDescent="0.25">
      <c r="A1383" s="166" t="s">
        <v>2899</v>
      </c>
      <c r="B1383" s="167" t="s">
        <v>2900</v>
      </c>
      <c r="C1383" s="168" t="s">
        <v>268</v>
      </c>
      <c r="D1383" s="169">
        <v>899.66</v>
      </c>
      <c r="E1383" s="169">
        <v>48.06</v>
      </c>
      <c r="F1383" s="169">
        <v>947.72</v>
      </c>
      <c r="G1383" s="147">
        <v>9</v>
      </c>
    </row>
    <row r="1384" spans="1:7" x14ac:dyDescent="0.25">
      <c r="A1384" s="166" t="s">
        <v>2901</v>
      </c>
      <c r="B1384" s="167" t="s">
        <v>2902</v>
      </c>
      <c r="C1384" s="168"/>
      <c r="D1384" s="169"/>
      <c r="E1384" s="169"/>
      <c r="F1384" s="169"/>
      <c r="G1384" s="147">
        <v>5</v>
      </c>
    </row>
    <row r="1385" spans="1:7" ht="30" x14ac:dyDescent="0.25">
      <c r="A1385" s="166" t="s">
        <v>2903</v>
      </c>
      <c r="B1385" s="167" t="s">
        <v>2904</v>
      </c>
      <c r="C1385" s="168" t="s">
        <v>210</v>
      </c>
      <c r="D1385" s="169">
        <v>691.58</v>
      </c>
      <c r="E1385" s="169">
        <v>41.18</v>
      </c>
      <c r="F1385" s="169">
        <v>732.76</v>
      </c>
      <c r="G1385" s="147">
        <v>9</v>
      </c>
    </row>
    <row r="1386" spans="1:7" ht="30" x14ac:dyDescent="0.25">
      <c r="A1386" s="166" t="s">
        <v>2905</v>
      </c>
      <c r="B1386" s="167" t="s">
        <v>2906</v>
      </c>
      <c r="C1386" s="168" t="s">
        <v>210</v>
      </c>
      <c r="D1386" s="169">
        <v>931.73</v>
      </c>
      <c r="E1386" s="169">
        <v>115.51</v>
      </c>
      <c r="F1386" s="169">
        <v>1047.24</v>
      </c>
      <c r="G1386" s="147">
        <v>9</v>
      </c>
    </row>
    <row r="1387" spans="1:7" x14ac:dyDescent="0.25">
      <c r="A1387" s="166" t="s">
        <v>2907</v>
      </c>
      <c r="B1387" s="167" t="s">
        <v>2908</v>
      </c>
      <c r="C1387" s="168"/>
      <c r="D1387" s="169"/>
      <c r="E1387" s="169"/>
      <c r="F1387" s="169"/>
      <c r="G1387" s="147">
        <v>5</v>
      </c>
    </row>
    <row r="1388" spans="1:7" ht="30" x14ac:dyDescent="0.25">
      <c r="A1388" s="166" t="s">
        <v>2909</v>
      </c>
      <c r="B1388" s="167" t="s">
        <v>2910</v>
      </c>
      <c r="C1388" s="168" t="s">
        <v>268</v>
      </c>
      <c r="D1388" s="169">
        <v>696.46</v>
      </c>
      <c r="E1388" s="169">
        <v>49.41</v>
      </c>
      <c r="F1388" s="169">
        <v>745.87</v>
      </c>
      <c r="G1388" s="147">
        <v>9</v>
      </c>
    </row>
    <row r="1389" spans="1:7" x14ac:dyDescent="0.25">
      <c r="A1389" s="166" t="s">
        <v>2911</v>
      </c>
      <c r="B1389" s="167" t="s">
        <v>2912</v>
      </c>
      <c r="C1389" s="168" t="s">
        <v>268</v>
      </c>
      <c r="D1389" s="169">
        <v>549.4</v>
      </c>
      <c r="E1389" s="169">
        <v>20.6</v>
      </c>
      <c r="F1389" s="169">
        <v>570</v>
      </c>
      <c r="G1389" s="147">
        <v>9</v>
      </c>
    </row>
    <row r="1390" spans="1:7" ht="30" x14ac:dyDescent="0.25">
      <c r="A1390" s="166" t="s">
        <v>2913</v>
      </c>
      <c r="B1390" s="167" t="s">
        <v>2914</v>
      </c>
      <c r="C1390" s="168" t="s">
        <v>268</v>
      </c>
      <c r="D1390" s="169">
        <v>617.08000000000004</v>
      </c>
      <c r="E1390" s="169">
        <v>41.18</v>
      </c>
      <c r="F1390" s="169">
        <v>658.26</v>
      </c>
      <c r="G1390" s="147">
        <v>9</v>
      </c>
    </row>
    <row r="1391" spans="1:7" x14ac:dyDescent="0.25">
      <c r="A1391" s="166" t="s">
        <v>2915</v>
      </c>
      <c r="B1391" s="167" t="s">
        <v>2916</v>
      </c>
      <c r="C1391" s="168"/>
      <c r="D1391" s="169"/>
      <c r="E1391" s="169"/>
      <c r="F1391" s="169"/>
      <c r="G1391" s="147">
        <v>5</v>
      </c>
    </row>
    <row r="1392" spans="1:7" x14ac:dyDescent="0.25">
      <c r="A1392" s="166" t="s">
        <v>2917</v>
      </c>
      <c r="B1392" s="167" t="s">
        <v>2918</v>
      </c>
      <c r="C1392" s="168" t="s">
        <v>210</v>
      </c>
      <c r="D1392" s="169"/>
      <c r="E1392" s="169">
        <v>41.18</v>
      </c>
      <c r="F1392" s="169">
        <v>41.18</v>
      </c>
      <c r="G1392" s="147">
        <v>9</v>
      </c>
    </row>
    <row r="1393" spans="1:7" x14ac:dyDescent="0.25">
      <c r="A1393" s="166" t="s">
        <v>2919</v>
      </c>
      <c r="B1393" s="167" t="s">
        <v>2920</v>
      </c>
      <c r="C1393" s="168" t="s">
        <v>268</v>
      </c>
      <c r="D1393" s="169">
        <v>2</v>
      </c>
      <c r="E1393" s="169">
        <v>10.71</v>
      </c>
      <c r="F1393" s="169">
        <v>12.71</v>
      </c>
      <c r="G1393" s="147">
        <v>9</v>
      </c>
    </row>
    <row r="1394" spans="1:7" x14ac:dyDescent="0.25">
      <c r="A1394" s="166" t="s">
        <v>2921</v>
      </c>
      <c r="B1394" s="167" t="s">
        <v>2922</v>
      </c>
      <c r="C1394" s="168" t="s">
        <v>268</v>
      </c>
      <c r="D1394" s="169"/>
      <c r="E1394" s="169">
        <v>24.71</v>
      </c>
      <c r="F1394" s="169">
        <v>24.71</v>
      </c>
      <c r="G1394" s="147">
        <v>9</v>
      </c>
    </row>
    <row r="1395" spans="1:7" x14ac:dyDescent="0.25">
      <c r="A1395" s="166" t="s">
        <v>2923</v>
      </c>
      <c r="B1395" s="167" t="s">
        <v>2924</v>
      </c>
      <c r="C1395" s="168" t="s">
        <v>268</v>
      </c>
      <c r="D1395" s="169">
        <v>25.47</v>
      </c>
      <c r="E1395" s="169">
        <v>25.73</v>
      </c>
      <c r="F1395" s="169">
        <v>51.2</v>
      </c>
      <c r="G1395" s="147">
        <v>9</v>
      </c>
    </row>
    <row r="1396" spans="1:7" x14ac:dyDescent="0.25">
      <c r="A1396" s="166" t="s">
        <v>2925</v>
      </c>
      <c r="B1396" s="167" t="s">
        <v>2926</v>
      </c>
      <c r="C1396" s="168" t="s">
        <v>471</v>
      </c>
      <c r="D1396" s="169">
        <v>3958.76</v>
      </c>
      <c r="E1396" s="169">
        <v>96.12</v>
      </c>
      <c r="F1396" s="169">
        <v>4054.88</v>
      </c>
      <c r="G1396" s="147">
        <v>9</v>
      </c>
    </row>
    <row r="1397" spans="1:7" x14ac:dyDescent="0.25">
      <c r="A1397" s="166" t="s">
        <v>2927</v>
      </c>
      <c r="B1397" s="167" t="s">
        <v>2928</v>
      </c>
      <c r="C1397" s="168" t="s">
        <v>268</v>
      </c>
      <c r="D1397" s="169">
        <v>242.96</v>
      </c>
      <c r="E1397" s="169">
        <v>10.71</v>
      </c>
      <c r="F1397" s="169">
        <v>253.67</v>
      </c>
      <c r="G1397" s="147">
        <v>9</v>
      </c>
    </row>
    <row r="1398" spans="1:7" ht="30" x14ac:dyDescent="0.25">
      <c r="A1398" s="166" t="s">
        <v>2929</v>
      </c>
      <c r="B1398" s="167" t="s">
        <v>2930</v>
      </c>
      <c r="C1398" s="168" t="s">
        <v>268</v>
      </c>
      <c r="D1398" s="169">
        <v>324.17</v>
      </c>
      <c r="E1398" s="169">
        <v>10.71</v>
      </c>
      <c r="F1398" s="169">
        <v>334.88</v>
      </c>
      <c r="G1398" s="147">
        <v>9</v>
      </c>
    </row>
    <row r="1399" spans="1:7" x14ac:dyDescent="0.25">
      <c r="A1399" s="166" t="s">
        <v>2931</v>
      </c>
      <c r="B1399" s="167" t="s">
        <v>2932</v>
      </c>
      <c r="C1399" s="168" t="s">
        <v>210</v>
      </c>
      <c r="D1399" s="169">
        <v>271.20999999999998</v>
      </c>
      <c r="E1399" s="169">
        <v>49.41</v>
      </c>
      <c r="F1399" s="169">
        <v>320.62</v>
      </c>
      <c r="G1399" s="147">
        <v>9</v>
      </c>
    </row>
    <row r="1400" spans="1:7" x14ac:dyDescent="0.25">
      <c r="A1400" s="166" t="s">
        <v>2933</v>
      </c>
      <c r="B1400" s="167" t="s">
        <v>2934</v>
      </c>
      <c r="C1400" s="168" t="s">
        <v>210</v>
      </c>
      <c r="D1400" s="169">
        <v>108</v>
      </c>
      <c r="E1400" s="169">
        <v>8.9600000000000009</v>
      </c>
      <c r="F1400" s="169">
        <v>116.96</v>
      </c>
      <c r="G1400" s="147">
        <v>9</v>
      </c>
    </row>
    <row r="1401" spans="1:7" x14ac:dyDescent="0.25">
      <c r="A1401" s="166" t="s">
        <v>2935</v>
      </c>
      <c r="B1401" s="167" t="s">
        <v>2936</v>
      </c>
      <c r="C1401" s="168" t="s">
        <v>210</v>
      </c>
      <c r="D1401" s="169">
        <v>38.49</v>
      </c>
      <c r="E1401" s="169">
        <v>8.9600000000000009</v>
      </c>
      <c r="F1401" s="169">
        <v>47.45</v>
      </c>
      <c r="G1401" s="147">
        <v>9</v>
      </c>
    </row>
    <row r="1402" spans="1:7" ht="30" x14ac:dyDescent="0.25">
      <c r="A1402" s="166" t="s">
        <v>2937</v>
      </c>
      <c r="B1402" s="167" t="s">
        <v>2938</v>
      </c>
      <c r="C1402" s="168" t="s">
        <v>210</v>
      </c>
      <c r="D1402" s="169">
        <v>530.28</v>
      </c>
      <c r="E1402" s="169">
        <v>88.19</v>
      </c>
      <c r="F1402" s="169">
        <v>618.47</v>
      </c>
      <c r="G1402" s="147">
        <v>9</v>
      </c>
    </row>
    <row r="1403" spans="1:7" ht="30" x14ac:dyDescent="0.25">
      <c r="A1403" s="166" t="s">
        <v>2939</v>
      </c>
      <c r="B1403" s="167" t="s">
        <v>2940</v>
      </c>
      <c r="C1403" s="168" t="s">
        <v>210</v>
      </c>
      <c r="D1403" s="169">
        <v>920.43</v>
      </c>
      <c r="E1403" s="169">
        <v>88.19</v>
      </c>
      <c r="F1403" s="169">
        <v>1008.62</v>
      </c>
      <c r="G1403" s="147">
        <v>9</v>
      </c>
    </row>
    <row r="1404" spans="1:7" x14ac:dyDescent="0.25">
      <c r="A1404" s="166" t="s">
        <v>2941</v>
      </c>
      <c r="B1404" s="167" t="s">
        <v>2942</v>
      </c>
      <c r="C1404" s="168"/>
      <c r="D1404" s="169"/>
      <c r="E1404" s="169"/>
      <c r="F1404" s="169"/>
      <c r="G1404" s="147">
        <v>2</v>
      </c>
    </row>
    <row r="1405" spans="1:7" x14ac:dyDescent="0.25">
      <c r="A1405" s="166" t="s">
        <v>2943</v>
      </c>
      <c r="B1405" s="167" t="s">
        <v>2944</v>
      </c>
      <c r="C1405" s="168"/>
      <c r="D1405" s="169"/>
      <c r="E1405" s="169"/>
      <c r="F1405" s="169"/>
      <c r="G1405" s="147">
        <v>5</v>
      </c>
    </row>
    <row r="1406" spans="1:7" x14ac:dyDescent="0.25">
      <c r="A1406" s="166" t="s">
        <v>2945</v>
      </c>
      <c r="B1406" s="167" t="s">
        <v>2946</v>
      </c>
      <c r="C1406" s="168" t="s">
        <v>210</v>
      </c>
      <c r="D1406" s="169">
        <v>831.67</v>
      </c>
      <c r="E1406" s="169">
        <v>61.78</v>
      </c>
      <c r="F1406" s="169">
        <v>893.45</v>
      </c>
      <c r="G1406" s="147">
        <v>9</v>
      </c>
    </row>
    <row r="1407" spans="1:7" x14ac:dyDescent="0.25">
      <c r="A1407" s="166" t="s">
        <v>2947</v>
      </c>
      <c r="B1407" s="167" t="s">
        <v>2948</v>
      </c>
      <c r="C1407" s="168" t="s">
        <v>210</v>
      </c>
      <c r="D1407" s="169">
        <v>377.49</v>
      </c>
      <c r="E1407" s="169">
        <v>61.78</v>
      </c>
      <c r="F1407" s="169">
        <v>439.27</v>
      </c>
      <c r="G1407" s="147">
        <v>9</v>
      </c>
    </row>
    <row r="1408" spans="1:7" x14ac:dyDescent="0.25">
      <c r="A1408" s="166" t="s">
        <v>2949</v>
      </c>
      <c r="B1408" s="167" t="s">
        <v>2950</v>
      </c>
      <c r="C1408" s="168" t="s">
        <v>210</v>
      </c>
      <c r="D1408" s="169">
        <v>1190.4000000000001</v>
      </c>
      <c r="E1408" s="169">
        <v>61.78</v>
      </c>
      <c r="F1408" s="169">
        <v>1252.18</v>
      </c>
      <c r="G1408" s="147">
        <v>9</v>
      </c>
    </row>
    <row r="1409" spans="1:7" x14ac:dyDescent="0.25">
      <c r="A1409" s="166" t="s">
        <v>2951</v>
      </c>
      <c r="B1409" s="167" t="s">
        <v>2952</v>
      </c>
      <c r="C1409" s="168" t="s">
        <v>210</v>
      </c>
      <c r="D1409" s="169">
        <v>401.98</v>
      </c>
      <c r="E1409" s="169">
        <v>61.78</v>
      </c>
      <c r="F1409" s="169">
        <v>463.76</v>
      </c>
      <c r="G1409" s="147">
        <v>9</v>
      </c>
    </row>
    <row r="1410" spans="1:7" x14ac:dyDescent="0.25">
      <c r="A1410" s="166" t="s">
        <v>2953</v>
      </c>
      <c r="B1410" s="167" t="s">
        <v>2954</v>
      </c>
      <c r="C1410" s="168" t="s">
        <v>210</v>
      </c>
      <c r="D1410" s="169">
        <v>926.93</v>
      </c>
      <c r="E1410" s="169">
        <v>61.78</v>
      </c>
      <c r="F1410" s="169">
        <v>988.71</v>
      </c>
      <c r="G1410" s="147">
        <v>9</v>
      </c>
    </row>
    <row r="1411" spans="1:7" x14ac:dyDescent="0.25">
      <c r="A1411" s="166" t="s">
        <v>2955</v>
      </c>
      <c r="B1411" s="167" t="s">
        <v>2956</v>
      </c>
      <c r="C1411" s="168" t="s">
        <v>210</v>
      </c>
      <c r="D1411" s="169">
        <v>247.8</v>
      </c>
      <c r="E1411" s="169">
        <v>61.78</v>
      </c>
      <c r="F1411" s="169">
        <v>309.58</v>
      </c>
      <c r="G1411" s="147">
        <v>9</v>
      </c>
    </row>
    <row r="1412" spans="1:7" x14ac:dyDescent="0.25">
      <c r="A1412" s="166" t="s">
        <v>2957</v>
      </c>
      <c r="B1412" s="167" t="s">
        <v>2958</v>
      </c>
      <c r="C1412" s="168" t="s">
        <v>210</v>
      </c>
      <c r="D1412" s="169">
        <v>768.11</v>
      </c>
      <c r="E1412" s="169">
        <v>61.78</v>
      </c>
      <c r="F1412" s="169">
        <v>829.89</v>
      </c>
      <c r="G1412" s="147">
        <v>9</v>
      </c>
    </row>
    <row r="1413" spans="1:7" x14ac:dyDescent="0.25">
      <c r="A1413" s="166" t="s">
        <v>2959</v>
      </c>
      <c r="B1413" s="167" t="s">
        <v>2960</v>
      </c>
      <c r="C1413" s="168" t="s">
        <v>210</v>
      </c>
      <c r="D1413" s="169">
        <v>354.1</v>
      </c>
      <c r="E1413" s="169">
        <v>61.78</v>
      </c>
      <c r="F1413" s="169">
        <v>415.88</v>
      </c>
      <c r="G1413" s="147">
        <v>9</v>
      </c>
    </row>
    <row r="1414" spans="1:7" x14ac:dyDescent="0.25">
      <c r="A1414" s="166" t="s">
        <v>2961</v>
      </c>
      <c r="B1414" s="167" t="s">
        <v>2962</v>
      </c>
      <c r="C1414" s="168" t="s">
        <v>210</v>
      </c>
      <c r="D1414" s="169">
        <v>1262.7</v>
      </c>
      <c r="E1414" s="169">
        <v>61.78</v>
      </c>
      <c r="F1414" s="169">
        <v>1324.48</v>
      </c>
      <c r="G1414" s="147">
        <v>9</v>
      </c>
    </row>
    <row r="1415" spans="1:7" x14ac:dyDescent="0.25">
      <c r="A1415" s="166" t="s">
        <v>2963</v>
      </c>
      <c r="B1415" s="167" t="s">
        <v>2964</v>
      </c>
      <c r="C1415" s="168" t="s">
        <v>210</v>
      </c>
      <c r="D1415" s="169">
        <v>1147.3599999999999</v>
      </c>
      <c r="E1415" s="169">
        <v>61.78</v>
      </c>
      <c r="F1415" s="169">
        <v>1209.1400000000001</v>
      </c>
      <c r="G1415" s="147">
        <v>9</v>
      </c>
    </row>
    <row r="1416" spans="1:7" ht="30" x14ac:dyDescent="0.25">
      <c r="A1416" s="166" t="s">
        <v>2965</v>
      </c>
      <c r="B1416" s="167" t="s">
        <v>2966</v>
      </c>
      <c r="C1416" s="168" t="s">
        <v>210</v>
      </c>
      <c r="D1416" s="169">
        <v>484.4</v>
      </c>
      <c r="E1416" s="169"/>
      <c r="F1416" s="169">
        <v>484.4</v>
      </c>
      <c r="G1416" s="147">
        <v>9</v>
      </c>
    </row>
    <row r="1417" spans="1:7" x14ac:dyDescent="0.25">
      <c r="A1417" s="166" t="s">
        <v>2967</v>
      </c>
      <c r="B1417" s="167" t="s">
        <v>2968</v>
      </c>
      <c r="C1417" s="168" t="s">
        <v>210</v>
      </c>
      <c r="D1417" s="169">
        <v>1132.95</v>
      </c>
      <c r="E1417" s="169">
        <v>47.48</v>
      </c>
      <c r="F1417" s="169">
        <v>1180.43</v>
      </c>
      <c r="G1417" s="147">
        <v>9</v>
      </c>
    </row>
    <row r="1418" spans="1:7" x14ac:dyDescent="0.25">
      <c r="A1418" s="166" t="s">
        <v>2969</v>
      </c>
      <c r="B1418" s="167" t="s">
        <v>2970</v>
      </c>
      <c r="C1418" s="168" t="s">
        <v>210</v>
      </c>
      <c r="D1418" s="169">
        <v>1426.97</v>
      </c>
      <c r="E1418" s="169">
        <v>61.78</v>
      </c>
      <c r="F1418" s="169">
        <v>1488.75</v>
      </c>
      <c r="G1418" s="147">
        <v>9</v>
      </c>
    </row>
    <row r="1419" spans="1:7" x14ac:dyDescent="0.25">
      <c r="A1419" s="166" t="s">
        <v>2971</v>
      </c>
      <c r="B1419" s="167" t="s">
        <v>2972</v>
      </c>
      <c r="C1419" s="168" t="s">
        <v>210</v>
      </c>
      <c r="D1419" s="169">
        <v>867.54</v>
      </c>
      <c r="E1419" s="169">
        <v>61.78</v>
      </c>
      <c r="F1419" s="169">
        <v>929.32</v>
      </c>
      <c r="G1419" s="147">
        <v>9</v>
      </c>
    </row>
    <row r="1420" spans="1:7" x14ac:dyDescent="0.25">
      <c r="A1420" s="166" t="s">
        <v>2973</v>
      </c>
      <c r="B1420" s="167" t="s">
        <v>2974</v>
      </c>
      <c r="C1420" s="168" t="s">
        <v>210</v>
      </c>
      <c r="D1420" s="169">
        <v>650.21</v>
      </c>
      <c r="E1420" s="169">
        <v>61.78</v>
      </c>
      <c r="F1420" s="169">
        <v>711.99</v>
      </c>
      <c r="G1420" s="147">
        <v>9</v>
      </c>
    </row>
    <row r="1421" spans="1:7" x14ac:dyDescent="0.25">
      <c r="A1421" s="166" t="s">
        <v>2975</v>
      </c>
      <c r="B1421" s="167" t="s">
        <v>2976</v>
      </c>
      <c r="C1421" s="168" t="s">
        <v>210</v>
      </c>
      <c r="D1421" s="169">
        <v>584.17999999999995</v>
      </c>
      <c r="E1421" s="169">
        <v>47.48</v>
      </c>
      <c r="F1421" s="169">
        <v>631.66</v>
      </c>
      <c r="G1421" s="147">
        <v>9</v>
      </c>
    </row>
    <row r="1422" spans="1:7" x14ac:dyDescent="0.25">
      <c r="A1422" s="166" t="s">
        <v>2977</v>
      </c>
      <c r="B1422" s="167" t="s">
        <v>2978</v>
      </c>
      <c r="C1422" s="168" t="s">
        <v>210</v>
      </c>
      <c r="D1422" s="169">
        <v>922.35</v>
      </c>
      <c r="E1422" s="169">
        <v>47.48</v>
      </c>
      <c r="F1422" s="169">
        <v>969.83</v>
      </c>
      <c r="G1422" s="147">
        <v>9</v>
      </c>
    </row>
    <row r="1423" spans="1:7" x14ac:dyDescent="0.25">
      <c r="A1423" s="166" t="s">
        <v>2979</v>
      </c>
      <c r="B1423" s="167" t="s">
        <v>2980</v>
      </c>
      <c r="C1423" s="168" t="s">
        <v>210</v>
      </c>
      <c r="D1423" s="169">
        <v>912.48</v>
      </c>
      <c r="E1423" s="169">
        <v>35.61</v>
      </c>
      <c r="F1423" s="169">
        <v>948.09</v>
      </c>
      <c r="G1423" s="147">
        <v>9</v>
      </c>
    </row>
    <row r="1424" spans="1:7" x14ac:dyDescent="0.25">
      <c r="A1424" s="166" t="s">
        <v>2981</v>
      </c>
      <c r="B1424" s="167" t="s">
        <v>2982</v>
      </c>
      <c r="C1424" s="168" t="s">
        <v>210</v>
      </c>
      <c r="D1424" s="169">
        <v>940.23</v>
      </c>
      <c r="E1424" s="169">
        <v>35.61</v>
      </c>
      <c r="F1424" s="169">
        <v>975.84</v>
      </c>
      <c r="G1424" s="147">
        <v>9</v>
      </c>
    </row>
    <row r="1425" spans="1:7" x14ac:dyDescent="0.25">
      <c r="A1425" s="166" t="s">
        <v>2983</v>
      </c>
      <c r="B1425" s="167" t="s">
        <v>2984</v>
      </c>
      <c r="C1425" s="168" t="s">
        <v>210</v>
      </c>
      <c r="D1425" s="169">
        <v>1363.46</v>
      </c>
      <c r="E1425" s="169">
        <v>35.61</v>
      </c>
      <c r="F1425" s="169">
        <v>1399.07</v>
      </c>
      <c r="G1425" s="147">
        <v>9</v>
      </c>
    </row>
    <row r="1426" spans="1:7" x14ac:dyDescent="0.25">
      <c r="A1426" s="166" t="s">
        <v>2985</v>
      </c>
      <c r="B1426" s="167" t="s">
        <v>2986</v>
      </c>
      <c r="C1426" s="168" t="s">
        <v>210</v>
      </c>
      <c r="D1426" s="169">
        <v>745.71</v>
      </c>
      <c r="E1426" s="169"/>
      <c r="F1426" s="169">
        <v>745.71</v>
      </c>
      <c r="G1426" s="147">
        <v>9</v>
      </c>
    </row>
    <row r="1427" spans="1:7" x14ac:dyDescent="0.25">
      <c r="A1427" s="166" t="s">
        <v>2987</v>
      </c>
      <c r="B1427" s="167" t="s">
        <v>2988</v>
      </c>
      <c r="C1427" s="168" t="s">
        <v>210</v>
      </c>
      <c r="D1427" s="169">
        <v>1411.55</v>
      </c>
      <c r="E1427" s="169"/>
      <c r="F1427" s="169">
        <v>1411.55</v>
      </c>
      <c r="G1427" s="147">
        <v>9</v>
      </c>
    </row>
    <row r="1428" spans="1:7" ht="30" x14ac:dyDescent="0.25">
      <c r="A1428" s="166" t="s">
        <v>2989</v>
      </c>
      <c r="B1428" s="167" t="s">
        <v>2990</v>
      </c>
      <c r="C1428" s="168" t="s">
        <v>210</v>
      </c>
      <c r="D1428" s="169">
        <v>885.22</v>
      </c>
      <c r="E1428" s="169"/>
      <c r="F1428" s="169">
        <v>885.22</v>
      </c>
      <c r="G1428" s="147">
        <v>9</v>
      </c>
    </row>
    <row r="1429" spans="1:7" ht="30" x14ac:dyDescent="0.25">
      <c r="A1429" s="166" t="s">
        <v>2991</v>
      </c>
      <c r="B1429" s="167" t="s">
        <v>2992</v>
      </c>
      <c r="C1429" s="168" t="s">
        <v>210</v>
      </c>
      <c r="D1429" s="169">
        <v>907.05</v>
      </c>
      <c r="E1429" s="169"/>
      <c r="F1429" s="169">
        <v>907.05</v>
      </c>
      <c r="G1429" s="147">
        <v>9</v>
      </c>
    </row>
    <row r="1430" spans="1:7" x14ac:dyDescent="0.25">
      <c r="A1430" s="166" t="s">
        <v>2993</v>
      </c>
      <c r="B1430" s="167" t="s">
        <v>2994</v>
      </c>
      <c r="C1430" s="168" t="s">
        <v>210</v>
      </c>
      <c r="D1430" s="169">
        <v>1033.2</v>
      </c>
      <c r="E1430" s="169">
        <v>61.78</v>
      </c>
      <c r="F1430" s="169">
        <v>1094.98</v>
      </c>
      <c r="G1430" s="147">
        <v>9</v>
      </c>
    </row>
    <row r="1431" spans="1:7" x14ac:dyDescent="0.25">
      <c r="A1431" s="166" t="s">
        <v>2995</v>
      </c>
      <c r="B1431" s="167" t="s">
        <v>2996</v>
      </c>
      <c r="C1431" s="168" t="s">
        <v>210</v>
      </c>
      <c r="D1431" s="169">
        <v>1136.0999999999999</v>
      </c>
      <c r="E1431" s="169">
        <v>61.78</v>
      </c>
      <c r="F1431" s="169">
        <v>1197.8800000000001</v>
      </c>
      <c r="G1431" s="147">
        <v>9</v>
      </c>
    </row>
    <row r="1432" spans="1:7" x14ac:dyDescent="0.25">
      <c r="A1432" s="166" t="s">
        <v>2997</v>
      </c>
      <c r="B1432" s="167" t="s">
        <v>2998</v>
      </c>
      <c r="C1432" s="168" t="s">
        <v>210</v>
      </c>
      <c r="D1432" s="169">
        <v>1145.75</v>
      </c>
      <c r="E1432" s="169">
        <v>61.78</v>
      </c>
      <c r="F1432" s="169">
        <v>1207.53</v>
      </c>
      <c r="G1432" s="147">
        <v>9</v>
      </c>
    </row>
    <row r="1433" spans="1:7" x14ac:dyDescent="0.25">
      <c r="A1433" s="166" t="s">
        <v>2999</v>
      </c>
      <c r="B1433" s="167" t="s">
        <v>3000</v>
      </c>
      <c r="C1433" s="168" t="s">
        <v>210</v>
      </c>
      <c r="D1433" s="169">
        <v>1123</v>
      </c>
      <c r="E1433" s="169">
        <v>61.78</v>
      </c>
      <c r="F1433" s="169">
        <v>1184.78</v>
      </c>
      <c r="G1433" s="147">
        <v>9</v>
      </c>
    </row>
    <row r="1434" spans="1:7" x14ac:dyDescent="0.25">
      <c r="A1434" s="166" t="s">
        <v>3001</v>
      </c>
      <c r="B1434" s="167" t="s">
        <v>3002</v>
      </c>
      <c r="C1434" s="168"/>
      <c r="D1434" s="169"/>
      <c r="E1434" s="169"/>
      <c r="F1434" s="169"/>
      <c r="G1434" s="147">
        <v>5</v>
      </c>
    </row>
    <row r="1435" spans="1:7" x14ac:dyDescent="0.25">
      <c r="A1435" s="166" t="s">
        <v>3003</v>
      </c>
      <c r="B1435" s="167" t="s">
        <v>3004</v>
      </c>
      <c r="C1435" s="168" t="s">
        <v>210</v>
      </c>
      <c r="D1435" s="169">
        <v>397.28</v>
      </c>
      <c r="E1435" s="169">
        <v>123.54</v>
      </c>
      <c r="F1435" s="169">
        <v>520.82000000000005</v>
      </c>
      <c r="G1435" s="147">
        <v>9</v>
      </c>
    </row>
    <row r="1436" spans="1:7" x14ac:dyDescent="0.25">
      <c r="A1436" s="166" t="s">
        <v>3005</v>
      </c>
      <c r="B1436" s="167" t="s">
        <v>3006</v>
      </c>
      <c r="C1436" s="168" t="s">
        <v>210</v>
      </c>
      <c r="D1436" s="169">
        <v>902.03</v>
      </c>
      <c r="E1436" s="169">
        <v>123.54</v>
      </c>
      <c r="F1436" s="169">
        <v>1025.57</v>
      </c>
      <c r="G1436" s="147">
        <v>9</v>
      </c>
    </row>
    <row r="1437" spans="1:7" x14ac:dyDescent="0.25">
      <c r="A1437" s="166" t="s">
        <v>3007</v>
      </c>
      <c r="B1437" s="167" t="s">
        <v>3008</v>
      </c>
      <c r="C1437" s="168" t="s">
        <v>210</v>
      </c>
      <c r="D1437" s="169">
        <v>1010.42</v>
      </c>
      <c r="E1437" s="169">
        <v>123.54</v>
      </c>
      <c r="F1437" s="169">
        <v>1133.96</v>
      </c>
      <c r="G1437" s="147">
        <v>9</v>
      </c>
    </row>
    <row r="1438" spans="1:7" x14ac:dyDescent="0.25">
      <c r="A1438" s="166" t="s">
        <v>3009</v>
      </c>
      <c r="B1438" s="167" t="s">
        <v>3010</v>
      </c>
      <c r="C1438" s="168" t="s">
        <v>210</v>
      </c>
      <c r="D1438" s="169">
        <v>958.79</v>
      </c>
      <c r="E1438" s="169">
        <v>61.78</v>
      </c>
      <c r="F1438" s="169">
        <v>1020.57</v>
      </c>
      <c r="G1438" s="147">
        <v>9</v>
      </c>
    </row>
    <row r="1439" spans="1:7" x14ac:dyDescent="0.25">
      <c r="A1439" s="166" t="s">
        <v>3011</v>
      </c>
      <c r="B1439" s="167" t="s">
        <v>3012</v>
      </c>
      <c r="C1439" s="168" t="s">
        <v>210</v>
      </c>
      <c r="D1439" s="169">
        <v>370.76</v>
      </c>
      <c r="E1439" s="169">
        <v>123.54</v>
      </c>
      <c r="F1439" s="169">
        <v>494.3</v>
      </c>
      <c r="G1439" s="147">
        <v>9</v>
      </c>
    </row>
    <row r="1440" spans="1:7" x14ac:dyDescent="0.25">
      <c r="A1440" s="166" t="s">
        <v>3013</v>
      </c>
      <c r="B1440" s="167" t="s">
        <v>3014</v>
      </c>
      <c r="C1440" s="168" t="s">
        <v>210</v>
      </c>
      <c r="D1440" s="169">
        <v>725.66</v>
      </c>
      <c r="E1440" s="169">
        <v>123.54</v>
      </c>
      <c r="F1440" s="169">
        <v>849.2</v>
      </c>
      <c r="G1440" s="147">
        <v>9</v>
      </c>
    </row>
    <row r="1441" spans="1:7" x14ac:dyDescent="0.25">
      <c r="A1441" s="166" t="s">
        <v>3015</v>
      </c>
      <c r="B1441" s="167" t="s">
        <v>3016</v>
      </c>
      <c r="C1441" s="168" t="s">
        <v>210</v>
      </c>
      <c r="D1441" s="169">
        <v>508.16</v>
      </c>
      <c r="E1441" s="169">
        <v>123.54</v>
      </c>
      <c r="F1441" s="169">
        <v>631.70000000000005</v>
      </c>
      <c r="G1441" s="147">
        <v>9</v>
      </c>
    </row>
    <row r="1442" spans="1:7" x14ac:dyDescent="0.25">
      <c r="A1442" s="166" t="s">
        <v>3017</v>
      </c>
      <c r="B1442" s="167" t="s">
        <v>3018</v>
      </c>
      <c r="C1442" s="168" t="s">
        <v>210</v>
      </c>
      <c r="D1442" s="169">
        <v>1011.23</v>
      </c>
      <c r="E1442" s="169">
        <v>123.54</v>
      </c>
      <c r="F1442" s="169">
        <v>1134.77</v>
      </c>
      <c r="G1442" s="147">
        <v>9</v>
      </c>
    </row>
    <row r="1443" spans="1:7" x14ac:dyDescent="0.25">
      <c r="A1443" s="166" t="s">
        <v>3019</v>
      </c>
      <c r="B1443" s="167" t="s">
        <v>3020</v>
      </c>
      <c r="C1443" s="168" t="s">
        <v>210</v>
      </c>
      <c r="D1443" s="169">
        <v>550.48</v>
      </c>
      <c r="E1443" s="169">
        <v>123.54</v>
      </c>
      <c r="F1443" s="169">
        <v>674.02</v>
      </c>
      <c r="G1443" s="147">
        <v>9</v>
      </c>
    </row>
    <row r="1444" spans="1:7" x14ac:dyDescent="0.25">
      <c r="A1444" s="166" t="s">
        <v>3021</v>
      </c>
      <c r="B1444" s="167" t="s">
        <v>3022</v>
      </c>
      <c r="C1444" s="168" t="s">
        <v>210</v>
      </c>
      <c r="D1444" s="169">
        <v>663.34</v>
      </c>
      <c r="E1444" s="169">
        <v>123.54</v>
      </c>
      <c r="F1444" s="169">
        <v>786.88</v>
      </c>
      <c r="G1444" s="147">
        <v>9</v>
      </c>
    </row>
    <row r="1445" spans="1:7" x14ac:dyDescent="0.25">
      <c r="A1445" s="166" t="s">
        <v>3023</v>
      </c>
      <c r="B1445" s="167" t="s">
        <v>3024</v>
      </c>
      <c r="C1445" s="168" t="s">
        <v>210</v>
      </c>
      <c r="D1445" s="169">
        <v>992.97</v>
      </c>
      <c r="E1445" s="169">
        <v>61.78</v>
      </c>
      <c r="F1445" s="169">
        <v>1054.75</v>
      </c>
      <c r="G1445" s="147">
        <v>9</v>
      </c>
    </row>
    <row r="1446" spans="1:7" x14ac:dyDescent="0.25">
      <c r="A1446" s="166" t="s">
        <v>3025</v>
      </c>
      <c r="B1446" s="167" t="s">
        <v>3026</v>
      </c>
      <c r="C1446" s="168" t="s">
        <v>210</v>
      </c>
      <c r="D1446" s="169">
        <v>943.64</v>
      </c>
      <c r="E1446" s="169">
        <v>61.78</v>
      </c>
      <c r="F1446" s="169">
        <v>1005.42</v>
      </c>
      <c r="G1446" s="147">
        <v>9</v>
      </c>
    </row>
    <row r="1447" spans="1:7" ht="30" x14ac:dyDescent="0.25">
      <c r="A1447" s="166" t="s">
        <v>3027</v>
      </c>
      <c r="B1447" s="167" t="s">
        <v>3028</v>
      </c>
      <c r="C1447" s="168" t="s">
        <v>210</v>
      </c>
      <c r="D1447" s="169">
        <v>910.83</v>
      </c>
      <c r="E1447" s="169">
        <v>61.78</v>
      </c>
      <c r="F1447" s="169">
        <v>972.61</v>
      </c>
      <c r="G1447" s="147">
        <v>9</v>
      </c>
    </row>
    <row r="1448" spans="1:7" ht="30" x14ac:dyDescent="0.25">
      <c r="A1448" s="166" t="s">
        <v>3029</v>
      </c>
      <c r="B1448" s="167" t="s">
        <v>3030</v>
      </c>
      <c r="C1448" s="168" t="s">
        <v>210</v>
      </c>
      <c r="D1448" s="169">
        <v>1287.31</v>
      </c>
      <c r="E1448" s="169">
        <v>61.78</v>
      </c>
      <c r="F1448" s="169">
        <v>1349.09</v>
      </c>
      <c r="G1448" s="147">
        <v>9</v>
      </c>
    </row>
    <row r="1449" spans="1:7" ht="30" x14ac:dyDescent="0.25">
      <c r="A1449" s="166" t="s">
        <v>3031</v>
      </c>
      <c r="B1449" s="167" t="s">
        <v>3032</v>
      </c>
      <c r="C1449" s="168" t="s">
        <v>210</v>
      </c>
      <c r="D1449" s="169">
        <v>1351.77</v>
      </c>
      <c r="E1449" s="169">
        <v>123.54</v>
      </c>
      <c r="F1449" s="169">
        <v>1475.31</v>
      </c>
      <c r="G1449" s="147">
        <v>9</v>
      </c>
    </row>
    <row r="1450" spans="1:7" x14ac:dyDescent="0.25">
      <c r="A1450" s="166" t="s">
        <v>3033</v>
      </c>
      <c r="B1450" s="167" t="s">
        <v>3034</v>
      </c>
      <c r="C1450" s="168" t="s">
        <v>210</v>
      </c>
      <c r="D1450" s="169">
        <v>1320.1</v>
      </c>
      <c r="E1450" s="169">
        <v>123.54</v>
      </c>
      <c r="F1450" s="169">
        <v>1443.64</v>
      </c>
      <c r="G1450" s="147">
        <v>9</v>
      </c>
    </row>
    <row r="1451" spans="1:7" x14ac:dyDescent="0.25">
      <c r="A1451" s="166" t="s">
        <v>3035</v>
      </c>
      <c r="B1451" s="167" t="s">
        <v>3036</v>
      </c>
      <c r="C1451" s="168"/>
      <c r="D1451" s="169"/>
      <c r="E1451" s="169"/>
      <c r="F1451" s="169"/>
      <c r="G1451" s="147">
        <v>5</v>
      </c>
    </row>
    <row r="1452" spans="1:7" ht="30" x14ac:dyDescent="0.25">
      <c r="A1452" s="166" t="s">
        <v>3037</v>
      </c>
      <c r="B1452" s="167" t="s">
        <v>3038</v>
      </c>
      <c r="C1452" s="168" t="s">
        <v>210</v>
      </c>
      <c r="D1452" s="169">
        <v>181.86</v>
      </c>
      <c r="E1452" s="169">
        <v>13.71</v>
      </c>
      <c r="F1452" s="169">
        <v>195.57</v>
      </c>
      <c r="G1452" s="147">
        <v>9</v>
      </c>
    </row>
    <row r="1453" spans="1:7" x14ac:dyDescent="0.25">
      <c r="A1453" s="166" t="s">
        <v>3039</v>
      </c>
      <c r="B1453" s="167" t="s">
        <v>3040</v>
      </c>
      <c r="C1453" s="168"/>
      <c r="D1453" s="169"/>
      <c r="E1453" s="169"/>
      <c r="F1453" s="169"/>
      <c r="G1453" s="147">
        <v>2</v>
      </c>
    </row>
    <row r="1454" spans="1:7" x14ac:dyDescent="0.25">
      <c r="A1454" s="166" t="s">
        <v>3041</v>
      </c>
      <c r="B1454" s="167" t="s">
        <v>3042</v>
      </c>
      <c r="C1454" s="168"/>
      <c r="D1454" s="169"/>
      <c r="E1454" s="169"/>
      <c r="F1454" s="169"/>
      <c r="G1454" s="147">
        <v>5</v>
      </c>
    </row>
    <row r="1455" spans="1:7" x14ac:dyDescent="0.25">
      <c r="A1455" s="166" t="s">
        <v>3043</v>
      </c>
      <c r="B1455" s="167" t="s">
        <v>3044</v>
      </c>
      <c r="C1455" s="168" t="s">
        <v>210</v>
      </c>
      <c r="D1455" s="169">
        <v>104.32</v>
      </c>
      <c r="E1455" s="169">
        <v>19.72</v>
      </c>
      <c r="F1455" s="169">
        <v>124.04</v>
      </c>
      <c r="G1455" s="147">
        <v>9</v>
      </c>
    </row>
    <row r="1456" spans="1:7" x14ac:dyDescent="0.25">
      <c r="A1456" s="166" t="s">
        <v>3045</v>
      </c>
      <c r="B1456" s="167" t="s">
        <v>3046</v>
      </c>
      <c r="C1456" s="168" t="s">
        <v>210</v>
      </c>
      <c r="D1456" s="169">
        <v>147.1</v>
      </c>
      <c r="E1456" s="169">
        <v>19.72</v>
      </c>
      <c r="F1456" s="169">
        <v>166.82</v>
      </c>
      <c r="G1456" s="147">
        <v>9</v>
      </c>
    </row>
    <row r="1457" spans="1:7" x14ac:dyDescent="0.25">
      <c r="A1457" s="166" t="s">
        <v>3047</v>
      </c>
      <c r="B1457" s="167" t="s">
        <v>3048</v>
      </c>
      <c r="C1457" s="168" t="s">
        <v>210</v>
      </c>
      <c r="D1457" s="169">
        <v>153.6</v>
      </c>
      <c r="E1457" s="169">
        <v>19.72</v>
      </c>
      <c r="F1457" s="169">
        <v>173.32</v>
      </c>
      <c r="G1457" s="147">
        <v>9</v>
      </c>
    </row>
    <row r="1458" spans="1:7" x14ac:dyDescent="0.25">
      <c r="A1458" s="166" t="s">
        <v>3049</v>
      </c>
      <c r="B1458" s="167" t="s">
        <v>3050</v>
      </c>
      <c r="C1458" s="168" t="s">
        <v>210</v>
      </c>
      <c r="D1458" s="169">
        <v>174.26</v>
      </c>
      <c r="E1458" s="169">
        <v>25.8</v>
      </c>
      <c r="F1458" s="169">
        <v>200.06</v>
      </c>
      <c r="G1458" s="147">
        <v>9</v>
      </c>
    </row>
    <row r="1459" spans="1:7" x14ac:dyDescent="0.25">
      <c r="A1459" s="166" t="s">
        <v>3051</v>
      </c>
      <c r="B1459" s="167" t="s">
        <v>3052</v>
      </c>
      <c r="C1459" s="168" t="s">
        <v>210</v>
      </c>
      <c r="D1459" s="169">
        <v>419.87</v>
      </c>
      <c r="E1459" s="169">
        <v>25.8</v>
      </c>
      <c r="F1459" s="169">
        <v>445.67</v>
      </c>
      <c r="G1459" s="147">
        <v>9</v>
      </c>
    </row>
    <row r="1460" spans="1:7" x14ac:dyDescent="0.25">
      <c r="A1460" s="166" t="s">
        <v>3053</v>
      </c>
      <c r="B1460" s="167" t="s">
        <v>3054</v>
      </c>
      <c r="C1460" s="168" t="s">
        <v>210</v>
      </c>
      <c r="D1460" s="169">
        <v>412.98</v>
      </c>
      <c r="E1460" s="169">
        <v>29.6</v>
      </c>
      <c r="F1460" s="169">
        <v>442.58</v>
      </c>
      <c r="G1460" s="147">
        <v>9</v>
      </c>
    </row>
    <row r="1461" spans="1:7" x14ac:dyDescent="0.25">
      <c r="A1461" s="166" t="s">
        <v>3055</v>
      </c>
      <c r="B1461" s="167" t="s">
        <v>3056</v>
      </c>
      <c r="C1461" s="168" t="s">
        <v>210</v>
      </c>
      <c r="D1461" s="169">
        <v>506.79</v>
      </c>
      <c r="E1461" s="169">
        <v>31.14</v>
      </c>
      <c r="F1461" s="169">
        <v>537.92999999999995</v>
      </c>
      <c r="G1461" s="147">
        <v>9</v>
      </c>
    </row>
    <row r="1462" spans="1:7" x14ac:dyDescent="0.25">
      <c r="A1462" s="166" t="s">
        <v>3057</v>
      </c>
      <c r="B1462" s="167" t="s">
        <v>3058</v>
      </c>
      <c r="C1462" s="168" t="s">
        <v>210</v>
      </c>
      <c r="D1462" s="169">
        <v>438.92</v>
      </c>
      <c r="E1462" s="169">
        <v>25.8</v>
      </c>
      <c r="F1462" s="169">
        <v>464.72</v>
      </c>
      <c r="G1462" s="147">
        <v>9</v>
      </c>
    </row>
    <row r="1463" spans="1:7" x14ac:dyDescent="0.25">
      <c r="A1463" s="166" t="s">
        <v>3059</v>
      </c>
      <c r="B1463" s="167" t="s">
        <v>3060</v>
      </c>
      <c r="C1463" s="168" t="s">
        <v>210</v>
      </c>
      <c r="D1463" s="169">
        <v>220.21</v>
      </c>
      <c r="E1463" s="169">
        <v>25.8</v>
      </c>
      <c r="F1463" s="169">
        <v>246.01</v>
      </c>
      <c r="G1463" s="147">
        <v>9</v>
      </c>
    </row>
    <row r="1464" spans="1:7" x14ac:dyDescent="0.25">
      <c r="A1464" s="166" t="s">
        <v>3061</v>
      </c>
      <c r="B1464" s="167" t="s">
        <v>3062</v>
      </c>
      <c r="C1464" s="168" t="s">
        <v>210</v>
      </c>
      <c r="D1464" s="169">
        <v>246.59</v>
      </c>
      <c r="E1464" s="169">
        <v>29.6</v>
      </c>
      <c r="F1464" s="169">
        <v>276.19</v>
      </c>
      <c r="G1464" s="147">
        <v>9</v>
      </c>
    </row>
    <row r="1465" spans="1:7" x14ac:dyDescent="0.25">
      <c r="A1465" s="166" t="s">
        <v>3063</v>
      </c>
      <c r="B1465" s="167" t="s">
        <v>3064</v>
      </c>
      <c r="C1465" s="168" t="s">
        <v>210</v>
      </c>
      <c r="D1465" s="169">
        <v>375.92</v>
      </c>
      <c r="E1465" s="169">
        <v>31.14</v>
      </c>
      <c r="F1465" s="169">
        <v>407.06</v>
      </c>
      <c r="G1465" s="147">
        <v>9</v>
      </c>
    </row>
    <row r="1466" spans="1:7" x14ac:dyDescent="0.25">
      <c r="A1466" s="166" t="s">
        <v>3065</v>
      </c>
      <c r="B1466" s="167" t="s">
        <v>3066</v>
      </c>
      <c r="C1466" s="168" t="s">
        <v>210</v>
      </c>
      <c r="D1466" s="169">
        <v>206.14</v>
      </c>
      <c r="E1466" s="169">
        <v>19.72</v>
      </c>
      <c r="F1466" s="169">
        <v>225.86</v>
      </c>
      <c r="G1466" s="147">
        <v>9</v>
      </c>
    </row>
    <row r="1467" spans="1:7" x14ac:dyDescent="0.25">
      <c r="A1467" s="166" t="s">
        <v>3067</v>
      </c>
      <c r="B1467" s="167" t="s">
        <v>3068</v>
      </c>
      <c r="C1467" s="168" t="s">
        <v>210</v>
      </c>
      <c r="D1467" s="169">
        <v>4054.28</v>
      </c>
      <c r="E1467" s="169"/>
      <c r="F1467" s="169">
        <v>4054.28</v>
      </c>
      <c r="G1467" s="147">
        <v>9</v>
      </c>
    </row>
    <row r="1468" spans="1:7" ht="30" x14ac:dyDescent="0.25">
      <c r="A1468" s="166" t="s">
        <v>3069</v>
      </c>
      <c r="B1468" s="167" t="s">
        <v>3070</v>
      </c>
      <c r="C1468" s="168" t="s">
        <v>210</v>
      </c>
      <c r="D1468" s="169">
        <v>6036.35</v>
      </c>
      <c r="E1468" s="169">
        <v>77.69</v>
      </c>
      <c r="F1468" s="169">
        <v>6114.04</v>
      </c>
      <c r="G1468" s="147">
        <v>9</v>
      </c>
    </row>
    <row r="1469" spans="1:7" x14ac:dyDescent="0.25">
      <c r="A1469" s="166" t="s">
        <v>3071</v>
      </c>
      <c r="B1469" s="167" t="s">
        <v>3072</v>
      </c>
      <c r="C1469" s="168" t="s">
        <v>210</v>
      </c>
      <c r="D1469" s="169">
        <v>220.67</v>
      </c>
      <c r="E1469" s="169">
        <v>25.8</v>
      </c>
      <c r="F1469" s="169">
        <v>246.47</v>
      </c>
      <c r="G1469" s="147">
        <v>9</v>
      </c>
    </row>
    <row r="1470" spans="1:7" x14ac:dyDescent="0.25">
      <c r="A1470" s="166" t="s">
        <v>3073</v>
      </c>
      <c r="B1470" s="167" t="s">
        <v>3074</v>
      </c>
      <c r="C1470" s="168"/>
      <c r="D1470" s="169"/>
      <c r="E1470" s="169"/>
      <c r="F1470" s="169"/>
      <c r="G1470" s="147">
        <v>5</v>
      </c>
    </row>
    <row r="1471" spans="1:7" x14ac:dyDescent="0.25">
      <c r="A1471" s="166" t="s">
        <v>3075</v>
      </c>
      <c r="B1471" s="167" t="s">
        <v>3076</v>
      </c>
      <c r="C1471" s="168" t="s">
        <v>210</v>
      </c>
      <c r="D1471" s="169">
        <v>212.63</v>
      </c>
      <c r="E1471" s="169">
        <v>25.8</v>
      </c>
      <c r="F1471" s="169">
        <v>238.43</v>
      </c>
      <c r="G1471" s="147">
        <v>9</v>
      </c>
    </row>
    <row r="1472" spans="1:7" x14ac:dyDescent="0.25">
      <c r="A1472" s="166" t="s">
        <v>3077</v>
      </c>
      <c r="B1472" s="167" t="s">
        <v>3078</v>
      </c>
      <c r="C1472" s="168" t="s">
        <v>210</v>
      </c>
      <c r="D1472" s="169">
        <v>224.98</v>
      </c>
      <c r="E1472" s="169">
        <v>29.6</v>
      </c>
      <c r="F1472" s="169">
        <v>254.58</v>
      </c>
      <c r="G1472" s="147">
        <v>9</v>
      </c>
    </row>
    <row r="1473" spans="1:7" x14ac:dyDescent="0.25">
      <c r="A1473" s="166" t="s">
        <v>3079</v>
      </c>
      <c r="B1473" s="167" t="s">
        <v>3080</v>
      </c>
      <c r="C1473" s="168" t="s">
        <v>210</v>
      </c>
      <c r="D1473" s="169">
        <v>252.78</v>
      </c>
      <c r="E1473" s="169">
        <v>31.14</v>
      </c>
      <c r="F1473" s="169">
        <v>283.92</v>
      </c>
      <c r="G1473" s="147">
        <v>9</v>
      </c>
    </row>
    <row r="1474" spans="1:7" x14ac:dyDescent="0.25">
      <c r="A1474" s="166" t="s">
        <v>3081</v>
      </c>
      <c r="B1474" s="167" t="s">
        <v>3082</v>
      </c>
      <c r="C1474" s="168" t="s">
        <v>210</v>
      </c>
      <c r="D1474" s="169">
        <v>261.14</v>
      </c>
      <c r="E1474" s="169">
        <v>25.79</v>
      </c>
      <c r="F1474" s="169">
        <v>286.93</v>
      </c>
      <c r="G1474" s="147">
        <v>9</v>
      </c>
    </row>
    <row r="1475" spans="1:7" x14ac:dyDescent="0.25">
      <c r="A1475" s="166" t="s">
        <v>3083</v>
      </c>
      <c r="B1475" s="167" t="s">
        <v>3084</v>
      </c>
      <c r="C1475" s="168" t="s">
        <v>210</v>
      </c>
      <c r="D1475" s="169">
        <v>302.8</v>
      </c>
      <c r="E1475" s="169">
        <v>29.6</v>
      </c>
      <c r="F1475" s="169">
        <v>332.4</v>
      </c>
      <c r="G1475" s="147">
        <v>9</v>
      </c>
    </row>
    <row r="1476" spans="1:7" x14ac:dyDescent="0.25">
      <c r="A1476" s="166" t="s">
        <v>3085</v>
      </c>
      <c r="B1476" s="167" t="s">
        <v>3086</v>
      </c>
      <c r="C1476" s="168" t="s">
        <v>210</v>
      </c>
      <c r="D1476" s="169">
        <v>460.84</v>
      </c>
      <c r="E1476" s="169">
        <v>31.14</v>
      </c>
      <c r="F1476" s="169">
        <v>491.98</v>
      </c>
      <c r="G1476" s="147">
        <v>9</v>
      </c>
    </row>
    <row r="1477" spans="1:7" x14ac:dyDescent="0.25">
      <c r="A1477" s="166" t="s">
        <v>3087</v>
      </c>
      <c r="B1477" s="167" t="s">
        <v>3088</v>
      </c>
      <c r="C1477" s="168" t="s">
        <v>210</v>
      </c>
      <c r="D1477" s="169">
        <v>573.15</v>
      </c>
      <c r="E1477" s="169">
        <v>29.6</v>
      </c>
      <c r="F1477" s="169">
        <v>602.75</v>
      </c>
      <c r="G1477" s="147">
        <v>9</v>
      </c>
    </row>
    <row r="1478" spans="1:7" x14ac:dyDescent="0.25">
      <c r="A1478" s="166" t="s">
        <v>3089</v>
      </c>
      <c r="B1478" s="167" t="s">
        <v>3090</v>
      </c>
      <c r="C1478" s="168" t="s">
        <v>210</v>
      </c>
      <c r="D1478" s="169">
        <v>533.03</v>
      </c>
      <c r="E1478" s="169">
        <v>31.14</v>
      </c>
      <c r="F1478" s="169">
        <v>564.16999999999996</v>
      </c>
      <c r="G1478" s="147">
        <v>9</v>
      </c>
    </row>
    <row r="1479" spans="1:7" x14ac:dyDescent="0.25">
      <c r="A1479" s="166" t="s">
        <v>3091</v>
      </c>
      <c r="B1479" s="167" t="s">
        <v>3092</v>
      </c>
      <c r="C1479" s="168"/>
      <c r="D1479" s="169"/>
      <c r="E1479" s="169"/>
      <c r="F1479" s="169"/>
      <c r="G1479" s="147">
        <v>5</v>
      </c>
    </row>
    <row r="1480" spans="1:7" x14ac:dyDescent="0.25">
      <c r="A1480" s="166" t="s">
        <v>3093</v>
      </c>
      <c r="B1480" s="167" t="s">
        <v>3094</v>
      </c>
      <c r="C1480" s="168" t="s">
        <v>210</v>
      </c>
      <c r="D1480" s="169">
        <v>338.34</v>
      </c>
      <c r="E1480" s="169">
        <v>29.6</v>
      </c>
      <c r="F1480" s="169">
        <v>367.94</v>
      </c>
      <c r="G1480" s="147">
        <v>9</v>
      </c>
    </row>
    <row r="1481" spans="1:7" x14ac:dyDescent="0.25">
      <c r="A1481" s="166" t="s">
        <v>3095</v>
      </c>
      <c r="B1481" s="167" t="s">
        <v>3096</v>
      </c>
      <c r="C1481" s="168" t="s">
        <v>210</v>
      </c>
      <c r="D1481" s="169">
        <v>1182.1500000000001</v>
      </c>
      <c r="E1481" s="169">
        <v>39.47</v>
      </c>
      <c r="F1481" s="169">
        <v>1221.6199999999999</v>
      </c>
      <c r="G1481" s="147">
        <v>9</v>
      </c>
    </row>
    <row r="1482" spans="1:7" x14ac:dyDescent="0.25">
      <c r="A1482" s="166" t="s">
        <v>3097</v>
      </c>
      <c r="B1482" s="167" t="s">
        <v>3098</v>
      </c>
      <c r="C1482" s="168"/>
      <c r="D1482" s="169"/>
      <c r="E1482" s="169"/>
      <c r="F1482" s="169"/>
      <c r="G1482" s="147">
        <v>5</v>
      </c>
    </row>
    <row r="1483" spans="1:7" x14ac:dyDescent="0.25">
      <c r="A1483" s="166" t="s">
        <v>3099</v>
      </c>
      <c r="B1483" s="167" t="s">
        <v>3100</v>
      </c>
      <c r="C1483" s="168" t="s">
        <v>210</v>
      </c>
      <c r="D1483" s="169">
        <v>583.15</v>
      </c>
      <c r="E1483" s="169"/>
      <c r="F1483" s="169">
        <v>583.15</v>
      </c>
      <c r="G1483" s="147">
        <v>9</v>
      </c>
    </row>
    <row r="1484" spans="1:7" x14ac:dyDescent="0.25">
      <c r="A1484" s="166" t="s">
        <v>3101</v>
      </c>
      <c r="B1484" s="167" t="s">
        <v>3102</v>
      </c>
      <c r="C1484" s="168" t="s">
        <v>210</v>
      </c>
      <c r="D1484" s="169">
        <v>954.49</v>
      </c>
      <c r="E1484" s="169">
        <v>20.6</v>
      </c>
      <c r="F1484" s="169">
        <v>975.09</v>
      </c>
      <c r="G1484" s="147">
        <v>9</v>
      </c>
    </row>
    <row r="1485" spans="1:7" x14ac:dyDescent="0.25">
      <c r="A1485" s="166" t="s">
        <v>3103</v>
      </c>
      <c r="B1485" s="167" t="s">
        <v>3104</v>
      </c>
      <c r="C1485" s="168"/>
      <c r="D1485" s="169"/>
      <c r="E1485" s="169"/>
      <c r="F1485" s="169"/>
      <c r="G1485" s="147">
        <v>5</v>
      </c>
    </row>
    <row r="1486" spans="1:7" x14ac:dyDescent="0.25">
      <c r="A1486" s="166" t="s">
        <v>3105</v>
      </c>
      <c r="B1486" s="167" t="s">
        <v>3106</v>
      </c>
      <c r="C1486" s="168" t="s">
        <v>268</v>
      </c>
      <c r="D1486" s="169">
        <v>2.65</v>
      </c>
      <c r="E1486" s="169">
        <v>4.0599999999999996</v>
      </c>
      <c r="F1486" s="169">
        <v>6.71</v>
      </c>
      <c r="G1486" s="147">
        <v>9</v>
      </c>
    </row>
    <row r="1487" spans="1:7" x14ac:dyDescent="0.25">
      <c r="A1487" s="166" t="s">
        <v>3107</v>
      </c>
      <c r="B1487" s="167" t="s">
        <v>3108</v>
      </c>
      <c r="C1487" s="168" t="s">
        <v>210</v>
      </c>
      <c r="D1487" s="169">
        <v>13.26</v>
      </c>
      <c r="E1487" s="169">
        <v>54.16</v>
      </c>
      <c r="F1487" s="169">
        <v>67.42</v>
      </c>
      <c r="G1487" s="147">
        <v>9</v>
      </c>
    </row>
    <row r="1488" spans="1:7" x14ac:dyDescent="0.25">
      <c r="A1488" s="166" t="s">
        <v>3109</v>
      </c>
      <c r="B1488" s="167" t="s">
        <v>3110</v>
      </c>
      <c r="C1488" s="168"/>
      <c r="D1488" s="169"/>
      <c r="E1488" s="169"/>
      <c r="F1488" s="169"/>
      <c r="G1488" s="147">
        <v>2</v>
      </c>
    </row>
    <row r="1489" spans="1:7" x14ac:dyDescent="0.25">
      <c r="A1489" s="166" t="s">
        <v>3111</v>
      </c>
      <c r="B1489" s="167" t="s">
        <v>3112</v>
      </c>
      <c r="C1489" s="168"/>
      <c r="D1489" s="169"/>
      <c r="E1489" s="169"/>
      <c r="F1489" s="169"/>
      <c r="G1489" s="147">
        <v>5</v>
      </c>
    </row>
    <row r="1490" spans="1:7" x14ac:dyDescent="0.25">
      <c r="A1490" s="166" t="s">
        <v>3113</v>
      </c>
      <c r="B1490" s="167" t="s">
        <v>3114</v>
      </c>
      <c r="C1490" s="168" t="s">
        <v>210</v>
      </c>
      <c r="D1490" s="169">
        <v>407</v>
      </c>
      <c r="E1490" s="169">
        <v>94.68</v>
      </c>
      <c r="F1490" s="169">
        <v>501.68</v>
      </c>
      <c r="G1490" s="147">
        <v>9</v>
      </c>
    </row>
    <row r="1491" spans="1:7" x14ac:dyDescent="0.25">
      <c r="A1491" s="166" t="s">
        <v>3115</v>
      </c>
      <c r="B1491" s="167" t="s">
        <v>3116</v>
      </c>
      <c r="C1491" s="168" t="s">
        <v>210</v>
      </c>
      <c r="D1491" s="169">
        <v>405.43</v>
      </c>
      <c r="E1491" s="169">
        <v>94.68</v>
      </c>
      <c r="F1491" s="169">
        <v>500.11</v>
      </c>
      <c r="G1491" s="147">
        <v>9</v>
      </c>
    </row>
    <row r="1492" spans="1:7" x14ac:dyDescent="0.25">
      <c r="A1492" s="166" t="s">
        <v>3117</v>
      </c>
      <c r="B1492" s="167" t="s">
        <v>3118</v>
      </c>
      <c r="C1492" s="168" t="s">
        <v>210</v>
      </c>
      <c r="D1492" s="169">
        <v>589.15</v>
      </c>
      <c r="E1492" s="169">
        <v>94.68</v>
      </c>
      <c r="F1492" s="169">
        <v>683.83</v>
      </c>
      <c r="G1492" s="147">
        <v>9</v>
      </c>
    </row>
    <row r="1493" spans="1:7" x14ac:dyDescent="0.25">
      <c r="A1493" s="166" t="s">
        <v>3119</v>
      </c>
      <c r="B1493" s="167" t="s">
        <v>3120</v>
      </c>
      <c r="C1493" s="168" t="s">
        <v>210</v>
      </c>
      <c r="D1493" s="169">
        <v>66.64</v>
      </c>
      <c r="E1493" s="169">
        <v>94.68</v>
      </c>
      <c r="F1493" s="169">
        <v>161.32</v>
      </c>
      <c r="G1493" s="147">
        <v>9</v>
      </c>
    </row>
    <row r="1494" spans="1:7" x14ac:dyDescent="0.25">
      <c r="A1494" s="166" t="s">
        <v>3121</v>
      </c>
      <c r="B1494" s="167" t="s">
        <v>3122</v>
      </c>
      <c r="C1494" s="168"/>
      <c r="D1494" s="169"/>
      <c r="E1494" s="169"/>
      <c r="F1494" s="169"/>
      <c r="G1494" s="147">
        <v>5</v>
      </c>
    </row>
    <row r="1495" spans="1:7" x14ac:dyDescent="0.25">
      <c r="A1495" s="166" t="s">
        <v>3123</v>
      </c>
      <c r="B1495" s="167" t="s">
        <v>3124</v>
      </c>
      <c r="C1495" s="168" t="s">
        <v>210</v>
      </c>
      <c r="D1495" s="169">
        <v>124.36</v>
      </c>
      <c r="E1495" s="169">
        <v>54.16</v>
      </c>
      <c r="F1495" s="169">
        <v>178.52</v>
      </c>
      <c r="G1495" s="147">
        <v>9</v>
      </c>
    </row>
    <row r="1496" spans="1:7" x14ac:dyDescent="0.25">
      <c r="A1496" s="166" t="s">
        <v>3125</v>
      </c>
      <c r="B1496" s="167" t="s">
        <v>3126</v>
      </c>
      <c r="C1496" s="168"/>
      <c r="D1496" s="169"/>
      <c r="E1496" s="169"/>
      <c r="F1496" s="169"/>
      <c r="G1496" s="147">
        <v>5</v>
      </c>
    </row>
    <row r="1497" spans="1:7" x14ac:dyDescent="0.25">
      <c r="A1497" s="166" t="s">
        <v>3127</v>
      </c>
      <c r="B1497" s="167" t="s">
        <v>3128</v>
      </c>
      <c r="C1497" s="168" t="s">
        <v>210</v>
      </c>
      <c r="D1497" s="169">
        <v>2611.62</v>
      </c>
      <c r="E1497" s="169">
        <v>93.5</v>
      </c>
      <c r="F1497" s="169">
        <v>2705.12</v>
      </c>
      <c r="G1497" s="147">
        <v>9</v>
      </c>
    </row>
    <row r="1498" spans="1:7" ht="30" x14ac:dyDescent="0.25">
      <c r="A1498" s="166" t="s">
        <v>3129</v>
      </c>
      <c r="B1498" s="167" t="s">
        <v>3130</v>
      </c>
      <c r="C1498" s="168" t="s">
        <v>268</v>
      </c>
      <c r="D1498" s="169">
        <v>242.6</v>
      </c>
      <c r="E1498" s="169">
        <v>75.98</v>
      </c>
      <c r="F1498" s="169">
        <v>318.58</v>
      </c>
      <c r="G1498" s="147">
        <v>9</v>
      </c>
    </row>
    <row r="1499" spans="1:7" ht="30" x14ac:dyDescent="0.25">
      <c r="A1499" s="166" t="s">
        <v>3131</v>
      </c>
      <c r="B1499" s="167" t="s">
        <v>3132</v>
      </c>
      <c r="C1499" s="168" t="s">
        <v>268</v>
      </c>
      <c r="D1499" s="169">
        <v>118.55</v>
      </c>
      <c r="E1499" s="169">
        <v>24.71</v>
      </c>
      <c r="F1499" s="169">
        <v>143.26</v>
      </c>
      <c r="G1499" s="147">
        <v>9</v>
      </c>
    </row>
    <row r="1500" spans="1:7" ht="30" x14ac:dyDescent="0.25">
      <c r="A1500" s="166" t="s">
        <v>3133</v>
      </c>
      <c r="B1500" s="167" t="s">
        <v>3134</v>
      </c>
      <c r="C1500" s="168" t="s">
        <v>268</v>
      </c>
      <c r="D1500" s="169">
        <v>59.84</v>
      </c>
      <c r="E1500" s="169">
        <v>11.31</v>
      </c>
      <c r="F1500" s="169">
        <v>71.150000000000006</v>
      </c>
      <c r="G1500" s="147">
        <v>9</v>
      </c>
    </row>
    <row r="1501" spans="1:7" x14ac:dyDescent="0.25">
      <c r="A1501" s="166" t="s">
        <v>3135</v>
      </c>
      <c r="B1501" s="167" t="s">
        <v>3136</v>
      </c>
      <c r="C1501" s="168" t="s">
        <v>268</v>
      </c>
      <c r="D1501" s="169">
        <v>70.11</v>
      </c>
      <c r="E1501" s="169">
        <v>6.18</v>
      </c>
      <c r="F1501" s="169">
        <v>76.290000000000006</v>
      </c>
      <c r="G1501" s="147">
        <v>9</v>
      </c>
    </row>
    <row r="1502" spans="1:7" ht="30" x14ac:dyDescent="0.25">
      <c r="A1502" s="166" t="s">
        <v>3137</v>
      </c>
      <c r="B1502" s="167" t="s">
        <v>3138</v>
      </c>
      <c r="C1502" s="168" t="s">
        <v>268</v>
      </c>
      <c r="D1502" s="169">
        <v>92.39</v>
      </c>
      <c r="E1502" s="169">
        <v>67.349999999999994</v>
      </c>
      <c r="F1502" s="169">
        <v>159.74</v>
      </c>
      <c r="G1502" s="147">
        <v>9</v>
      </c>
    </row>
    <row r="1503" spans="1:7" ht="30" x14ac:dyDescent="0.25">
      <c r="A1503" s="166" t="s">
        <v>3139</v>
      </c>
      <c r="B1503" s="167" t="s">
        <v>3140</v>
      </c>
      <c r="C1503" s="168" t="s">
        <v>268</v>
      </c>
      <c r="D1503" s="169">
        <v>113.4</v>
      </c>
      <c r="E1503" s="169">
        <v>34.4</v>
      </c>
      <c r="F1503" s="169">
        <v>147.80000000000001</v>
      </c>
      <c r="G1503" s="147">
        <v>9</v>
      </c>
    </row>
    <row r="1504" spans="1:7" x14ac:dyDescent="0.25">
      <c r="A1504" s="166" t="s">
        <v>3141</v>
      </c>
      <c r="B1504" s="167" t="s">
        <v>3142</v>
      </c>
      <c r="C1504" s="168"/>
      <c r="D1504" s="169"/>
      <c r="E1504" s="169"/>
      <c r="F1504" s="169"/>
      <c r="G1504" s="147">
        <v>2</v>
      </c>
    </row>
    <row r="1505" spans="1:7" x14ac:dyDescent="0.25">
      <c r="A1505" s="166" t="s">
        <v>3143</v>
      </c>
      <c r="B1505" s="167" t="s">
        <v>3144</v>
      </c>
      <c r="C1505" s="168"/>
      <c r="D1505" s="169"/>
      <c r="E1505" s="169"/>
      <c r="F1505" s="169"/>
      <c r="G1505" s="147">
        <v>5</v>
      </c>
    </row>
    <row r="1506" spans="1:7" ht="30" x14ac:dyDescent="0.25">
      <c r="A1506" s="166" t="s">
        <v>3145</v>
      </c>
      <c r="B1506" s="167" t="s">
        <v>3146</v>
      </c>
      <c r="C1506" s="168" t="s">
        <v>471</v>
      </c>
      <c r="D1506" s="169">
        <v>425.5</v>
      </c>
      <c r="E1506" s="169">
        <v>61.78</v>
      </c>
      <c r="F1506" s="169">
        <v>487.28</v>
      </c>
      <c r="G1506" s="147">
        <v>9</v>
      </c>
    </row>
    <row r="1507" spans="1:7" ht="30" x14ac:dyDescent="0.25">
      <c r="A1507" s="166" t="s">
        <v>3147</v>
      </c>
      <c r="B1507" s="167" t="s">
        <v>3148</v>
      </c>
      <c r="C1507" s="168" t="s">
        <v>471</v>
      </c>
      <c r="D1507" s="169">
        <v>800.31</v>
      </c>
      <c r="E1507" s="169">
        <v>82.36</v>
      </c>
      <c r="F1507" s="169">
        <v>882.67</v>
      </c>
      <c r="G1507" s="147">
        <v>9</v>
      </c>
    </row>
    <row r="1508" spans="1:7" ht="30" x14ac:dyDescent="0.25">
      <c r="A1508" s="166" t="s">
        <v>3149</v>
      </c>
      <c r="B1508" s="167" t="s">
        <v>3150</v>
      </c>
      <c r="C1508" s="168" t="s">
        <v>471</v>
      </c>
      <c r="D1508" s="169">
        <v>334.03</v>
      </c>
      <c r="E1508" s="169">
        <v>61.78</v>
      </c>
      <c r="F1508" s="169">
        <v>395.81</v>
      </c>
      <c r="G1508" s="147">
        <v>9</v>
      </c>
    </row>
    <row r="1509" spans="1:7" ht="30" x14ac:dyDescent="0.25">
      <c r="A1509" s="166" t="s">
        <v>3151</v>
      </c>
      <c r="B1509" s="167" t="s">
        <v>3152</v>
      </c>
      <c r="C1509" s="168" t="s">
        <v>471</v>
      </c>
      <c r="D1509" s="169">
        <v>665.46</v>
      </c>
      <c r="E1509" s="169">
        <v>82.36</v>
      </c>
      <c r="F1509" s="169">
        <v>747.82</v>
      </c>
      <c r="G1509" s="147">
        <v>9</v>
      </c>
    </row>
    <row r="1510" spans="1:7" x14ac:dyDescent="0.25">
      <c r="A1510" s="166" t="s">
        <v>3153</v>
      </c>
      <c r="B1510" s="167" t="s">
        <v>3154</v>
      </c>
      <c r="C1510" s="168" t="s">
        <v>471</v>
      </c>
      <c r="D1510" s="169">
        <v>263.83999999999997</v>
      </c>
      <c r="E1510" s="169">
        <v>61.78</v>
      </c>
      <c r="F1510" s="169">
        <v>325.62</v>
      </c>
      <c r="G1510" s="147">
        <v>9</v>
      </c>
    </row>
    <row r="1511" spans="1:7" x14ac:dyDescent="0.25">
      <c r="A1511" s="166" t="s">
        <v>3155</v>
      </c>
      <c r="B1511" s="167" t="s">
        <v>3156</v>
      </c>
      <c r="C1511" s="168" t="s">
        <v>471</v>
      </c>
      <c r="D1511" s="169">
        <v>278.22000000000003</v>
      </c>
      <c r="E1511" s="169"/>
      <c r="F1511" s="169">
        <v>278.22000000000003</v>
      </c>
      <c r="G1511" s="147">
        <v>9</v>
      </c>
    </row>
    <row r="1512" spans="1:7" x14ac:dyDescent="0.25">
      <c r="A1512" s="166" t="s">
        <v>3157</v>
      </c>
      <c r="B1512" s="167" t="s">
        <v>3158</v>
      </c>
      <c r="C1512" s="168" t="s">
        <v>471</v>
      </c>
      <c r="D1512" s="169">
        <v>371.88</v>
      </c>
      <c r="E1512" s="169"/>
      <c r="F1512" s="169">
        <v>371.88</v>
      </c>
      <c r="G1512" s="147">
        <v>9</v>
      </c>
    </row>
    <row r="1513" spans="1:7" x14ac:dyDescent="0.25">
      <c r="A1513" s="166" t="s">
        <v>3159</v>
      </c>
      <c r="B1513" s="167" t="s">
        <v>3160</v>
      </c>
      <c r="C1513" s="168" t="s">
        <v>158</v>
      </c>
      <c r="D1513" s="169">
        <v>318.95</v>
      </c>
      <c r="E1513" s="169">
        <v>68.48</v>
      </c>
      <c r="F1513" s="169">
        <v>387.43</v>
      </c>
      <c r="G1513" s="147">
        <v>9</v>
      </c>
    </row>
    <row r="1514" spans="1:7" x14ac:dyDescent="0.25">
      <c r="A1514" s="166" t="s">
        <v>3161</v>
      </c>
      <c r="B1514" s="167" t="s">
        <v>3162</v>
      </c>
      <c r="C1514" s="168" t="s">
        <v>471</v>
      </c>
      <c r="D1514" s="169">
        <v>479.11</v>
      </c>
      <c r="E1514" s="169">
        <v>68.48</v>
      </c>
      <c r="F1514" s="169">
        <v>547.59</v>
      </c>
      <c r="G1514" s="147">
        <v>9</v>
      </c>
    </row>
    <row r="1515" spans="1:7" x14ac:dyDescent="0.25">
      <c r="A1515" s="166" t="s">
        <v>3163</v>
      </c>
      <c r="B1515" s="167" t="s">
        <v>3164</v>
      </c>
      <c r="C1515" s="168" t="s">
        <v>158</v>
      </c>
      <c r="D1515" s="169">
        <v>296.91000000000003</v>
      </c>
      <c r="E1515" s="169">
        <v>19.23</v>
      </c>
      <c r="F1515" s="169">
        <v>316.14</v>
      </c>
      <c r="G1515" s="147">
        <v>9</v>
      </c>
    </row>
    <row r="1516" spans="1:7" x14ac:dyDescent="0.25">
      <c r="A1516" s="166" t="s">
        <v>3165</v>
      </c>
      <c r="B1516" s="167" t="s">
        <v>3166</v>
      </c>
      <c r="C1516" s="168" t="s">
        <v>158</v>
      </c>
      <c r="D1516" s="169">
        <v>331.61</v>
      </c>
      <c r="E1516" s="169">
        <v>19.23</v>
      </c>
      <c r="F1516" s="169">
        <v>350.84</v>
      </c>
      <c r="G1516" s="147">
        <v>9</v>
      </c>
    </row>
    <row r="1517" spans="1:7" x14ac:dyDescent="0.25">
      <c r="A1517" s="166" t="s">
        <v>3167</v>
      </c>
      <c r="B1517" s="167" t="s">
        <v>3168</v>
      </c>
      <c r="C1517" s="168" t="s">
        <v>158</v>
      </c>
      <c r="D1517" s="169">
        <v>2878.38</v>
      </c>
      <c r="E1517" s="169">
        <v>48.06</v>
      </c>
      <c r="F1517" s="169">
        <v>2926.44</v>
      </c>
      <c r="G1517" s="147">
        <v>9</v>
      </c>
    </row>
    <row r="1518" spans="1:7" x14ac:dyDescent="0.25">
      <c r="A1518" s="166" t="s">
        <v>3169</v>
      </c>
      <c r="B1518" s="167" t="s">
        <v>3170</v>
      </c>
      <c r="C1518" s="168" t="s">
        <v>158</v>
      </c>
      <c r="D1518" s="169">
        <v>521.70000000000005</v>
      </c>
      <c r="E1518" s="169">
        <v>36.049999999999997</v>
      </c>
      <c r="F1518" s="169">
        <v>557.75</v>
      </c>
      <c r="G1518" s="147">
        <v>9</v>
      </c>
    </row>
    <row r="1519" spans="1:7" x14ac:dyDescent="0.25">
      <c r="A1519" s="166" t="s">
        <v>3171</v>
      </c>
      <c r="B1519" s="167" t="s">
        <v>3172</v>
      </c>
      <c r="C1519" s="168" t="s">
        <v>158</v>
      </c>
      <c r="D1519" s="169">
        <v>28.46</v>
      </c>
      <c r="E1519" s="169">
        <v>12.35</v>
      </c>
      <c r="F1519" s="169">
        <v>40.81</v>
      </c>
      <c r="G1519" s="147">
        <v>9</v>
      </c>
    </row>
    <row r="1520" spans="1:7" x14ac:dyDescent="0.25">
      <c r="A1520" s="166" t="s">
        <v>3173</v>
      </c>
      <c r="B1520" s="167" t="s">
        <v>3174</v>
      </c>
      <c r="C1520" s="168" t="s">
        <v>158</v>
      </c>
      <c r="D1520" s="169">
        <v>1012.44</v>
      </c>
      <c r="E1520" s="169">
        <v>48.06</v>
      </c>
      <c r="F1520" s="169">
        <v>1060.5</v>
      </c>
      <c r="G1520" s="147">
        <v>9</v>
      </c>
    </row>
    <row r="1521" spans="1:7" ht="30" x14ac:dyDescent="0.25">
      <c r="A1521" s="166" t="s">
        <v>3175</v>
      </c>
      <c r="B1521" s="167" t="s">
        <v>3176</v>
      </c>
      <c r="C1521" s="168" t="s">
        <v>158</v>
      </c>
      <c r="D1521" s="169">
        <v>1047.01</v>
      </c>
      <c r="E1521" s="169">
        <v>96.12</v>
      </c>
      <c r="F1521" s="169">
        <v>1143.1300000000001</v>
      </c>
      <c r="G1521" s="147">
        <v>9</v>
      </c>
    </row>
    <row r="1522" spans="1:7" ht="30" x14ac:dyDescent="0.25">
      <c r="A1522" s="166" t="s">
        <v>3177</v>
      </c>
      <c r="B1522" s="167" t="s">
        <v>3178</v>
      </c>
      <c r="C1522" s="168" t="s">
        <v>158</v>
      </c>
      <c r="D1522" s="169">
        <v>244.76</v>
      </c>
      <c r="E1522" s="169">
        <v>61.78</v>
      </c>
      <c r="F1522" s="169">
        <v>306.54000000000002</v>
      </c>
      <c r="G1522" s="147">
        <v>9</v>
      </c>
    </row>
    <row r="1523" spans="1:7" x14ac:dyDescent="0.25">
      <c r="A1523" s="166" t="s">
        <v>3179</v>
      </c>
      <c r="B1523" s="167" t="s">
        <v>3180</v>
      </c>
      <c r="C1523" s="168"/>
      <c r="D1523" s="169"/>
      <c r="E1523" s="169"/>
      <c r="F1523" s="169"/>
      <c r="G1523" s="147">
        <v>5</v>
      </c>
    </row>
    <row r="1524" spans="1:7" x14ac:dyDescent="0.25">
      <c r="A1524" s="166" t="s">
        <v>3181</v>
      </c>
      <c r="B1524" s="167" t="s">
        <v>3182</v>
      </c>
      <c r="C1524" s="168" t="s">
        <v>158</v>
      </c>
      <c r="D1524" s="169">
        <v>19.059999999999999</v>
      </c>
      <c r="E1524" s="169"/>
      <c r="F1524" s="169">
        <v>19.059999999999999</v>
      </c>
      <c r="G1524" s="147">
        <v>9</v>
      </c>
    </row>
    <row r="1525" spans="1:7" x14ac:dyDescent="0.25">
      <c r="A1525" s="166" t="s">
        <v>3183</v>
      </c>
      <c r="B1525" s="167" t="s">
        <v>3184</v>
      </c>
      <c r="C1525" s="168" t="s">
        <v>158</v>
      </c>
      <c r="D1525" s="169">
        <v>29.91</v>
      </c>
      <c r="E1525" s="169"/>
      <c r="F1525" s="169">
        <v>29.91</v>
      </c>
      <c r="G1525" s="147">
        <v>9</v>
      </c>
    </row>
    <row r="1526" spans="1:7" x14ac:dyDescent="0.25">
      <c r="A1526" s="166" t="s">
        <v>3185</v>
      </c>
      <c r="B1526" s="167" t="s">
        <v>3186</v>
      </c>
      <c r="C1526" s="168" t="s">
        <v>158</v>
      </c>
      <c r="D1526" s="169">
        <v>47.58</v>
      </c>
      <c r="E1526" s="169"/>
      <c r="F1526" s="169">
        <v>47.58</v>
      </c>
      <c r="G1526" s="147">
        <v>9</v>
      </c>
    </row>
    <row r="1527" spans="1:7" ht="30" x14ac:dyDescent="0.25">
      <c r="A1527" s="166" t="s">
        <v>3187</v>
      </c>
      <c r="B1527" s="167" t="s">
        <v>3188</v>
      </c>
      <c r="C1527" s="168" t="s">
        <v>158</v>
      </c>
      <c r="D1527" s="169">
        <v>198.29</v>
      </c>
      <c r="E1527" s="169"/>
      <c r="F1527" s="169">
        <v>198.29</v>
      </c>
      <c r="G1527" s="147">
        <v>9</v>
      </c>
    </row>
    <row r="1528" spans="1:7" x14ac:dyDescent="0.25">
      <c r="A1528" s="166" t="s">
        <v>3189</v>
      </c>
      <c r="B1528" s="167" t="s">
        <v>3190</v>
      </c>
      <c r="C1528" s="168" t="s">
        <v>158</v>
      </c>
      <c r="D1528" s="169">
        <v>83.41</v>
      </c>
      <c r="E1528" s="169"/>
      <c r="F1528" s="169">
        <v>83.41</v>
      </c>
      <c r="G1528" s="147">
        <v>9</v>
      </c>
    </row>
    <row r="1529" spans="1:7" x14ac:dyDescent="0.25">
      <c r="A1529" s="166" t="s">
        <v>3191</v>
      </c>
      <c r="B1529" s="167" t="s">
        <v>3192</v>
      </c>
      <c r="C1529" s="168"/>
      <c r="D1529" s="169"/>
      <c r="E1529" s="169"/>
      <c r="F1529" s="169"/>
      <c r="G1529" s="147">
        <v>5</v>
      </c>
    </row>
    <row r="1530" spans="1:7" x14ac:dyDescent="0.25">
      <c r="A1530" s="166" t="s">
        <v>3193</v>
      </c>
      <c r="B1530" s="167" t="s">
        <v>3194</v>
      </c>
      <c r="C1530" s="168" t="s">
        <v>158</v>
      </c>
      <c r="D1530" s="169"/>
      <c r="E1530" s="169">
        <v>61.78</v>
      </c>
      <c r="F1530" s="169">
        <v>61.78</v>
      </c>
      <c r="G1530" s="147">
        <v>9</v>
      </c>
    </row>
    <row r="1531" spans="1:7" x14ac:dyDescent="0.25">
      <c r="A1531" s="166" t="s">
        <v>3195</v>
      </c>
      <c r="B1531" s="167" t="s">
        <v>3196</v>
      </c>
      <c r="C1531" s="168" t="s">
        <v>158</v>
      </c>
      <c r="D1531" s="169">
        <v>1146.19</v>
      </c>
      <c r="E1531" s="169">
        <v>48.06</v>
      </c>
      <c r="F1531" s="169">
        <v>1194.25</v>
      </c>
      <c r="G1531" s="147">
        <v>9</v>
      </c>
    </row>
    <row r="1532" spans="1:7" x14ac:dyDescent="0.25">
      <c r="A1532" s="166" t="s">
        <v>3197</v>
      </c>
      <c r="B1532" s="167" t="s">
        <v>3198</v>
      </c>
      <c r="C1532" s="168" t="s">
        <v>158</v>
      </c>
      <c r="D1532" s="169"/>
      <c r="E1532" s="169">
        <v>53.13</v>
      </c>
      <c r="F1532" s="169">
        <v>53.13</v>
      </c>
      <c r="G1532" s="147">
        <v>9</v>
      </c>
    </row>
    <row r="1533" spans="1:7" x14ac:dyDescent="0.25">
      <c r="A1533" s="166" t="s">
        <v>3199</v>
      </c>
      <c r="B1533" s="167" t="s">
        <v>3200</v>
      </c>
      <c r="C1533" s="168" t="s">
        <v>471</v>
      </c>
      <c r="D1533" s="169">
        <v>1022.75</v>
      </c>
      <c r="E1533" s="169">
        <v>62.48</v>
      </c>
      <c r="F1533" s="169">
        <v>1085.23</v>
      </c>
      <c r="G1533" s="147">
        <v>9</v>
      </c>
    </row>
    <row r="1534" spans="1:7" x14ac:dyDescent="0.25">
      <c r="A1534" s="166" t="s">
        <v>3201</v>
      </c>
      <c r="B1534" s="167" t="s">
        <v>3202</v>
      </c>
      <c r="C1534" s="168" t="s">
        <v>158</v>
      </c>
      <c r="D1534" s="169"/>
      <c r="E1534" s="169">
        <v>7</v>
      </c>
      <c r="F1534" s="169">
        <v>7</v>
      </c>
      <c r="G1534" s="147">
        <v>9</v>
      </c>
    </row>
    <row r="1535" spans="1:7" x14ac:dyDescent="0.25">
      <c r="A1535" s="166" t="s">
        <v>3203</v>
      </c>
      <c r="B1535" s="167" t="s">
        <v>3204</v>
      </c>
      <c r="C1535" s="168" t="s">
        <v>471</v>
      </c>
      <c r="D1535" s="169">
        <v>641.24</v>
      </c>
      <c r="E1535" s="169">
        <v>123.54</v>
      </c>
      <c r="F1535" s="169">
        <v>764.78</v>
      </c>
      <c r="G1535" s="147">
        <v>9</v>
      </c>
    </row>
    <row r="1536" spans="1:7" x14ac:dyDescent="0.25">
      <c r="A1536" s="166" t="s">
        <v>3205</v>
      </c>
      <c r="B1536" s="167" t="s">
        <v>3206</v>
      </c>
      <c r="C1536" s="168" t="s">
        <v>158</v>
      </c>
      <c r="D1536" s="169">
        <v>162.07</v>
      </c>
      <c r="E1536" s="169">
        <v>23.32</v>
      </c>
      <c r="F1536" s="169">
        <v>185.39</v>
      </c>
      <c r="G1536" s="147">
        <v>9</v>
      </c>
    </row>
    <row r="1537" spans="1:7" x14ac:dyDescent="0.25">
      <c r="A1537" s="166" t="s">
        <v>3207</v>
      </c>
      <c r="B1537" s="167" t="s">
        <v>3208</v>
      </c>
      <c r="C1537" s="168" t="s">
        <v>471</v>
      </c>
      <c r="D1537" s="169">
        <v>4335.9799999999996</v>
      </c>
      <c r="E1537" s="169">
        <v>144.18</v>
      </c>
      <c r="F1537" s="169">
        <v>4480.16</v>
      </c>
      <c r="G1537" s="147">
        <v>9</v>
      </c>
    </row>
    <row r="1538" spans="1:7" x14ac:dyDescent="0.25">
      <c r="A1538" s="166" t="s">
        <v>3209</v>
      </c>
      <c r="B1538" s="167" t="s">
        <v>3210</v>
      </c>
      <c r="C1538" s="168" t="s">
        <v>158</v>
      </c>
      <c r="D1538" s="169">
        <v>421.94</v>
      </c>
      <c r="E1538" s="169">
        <v>48.06</v>
      </c>
      <c r="F1538" s="169">
        <v>470</v>
      </c>
      <c r="G1538" s="147">
        <v>9</v>
      </c>
    </row>
    <row r="1539" spans="1:7" x14ac:dyDescent="0.25">
      <c r="A1539" s="166" t="s">
        <v>3211</v>
      </c>
      <c r="B1539" s="167" t="s">
        <v>3212</v>
      </c>
      <c r="C1539" s="168" t="s">
        <v>158</v>
      </c>
      <c r="D1539" s="169">
        <v>196.15</v>
      </c>
      <c r="E1539" s="169">
        <v>36.049999999999997</v>
      </c>
      <c r="F1539" s="169">
        <v>232.2</v>
      </c>
      <c r="G1539" s="147">
        <v>9</v>
      </c>
    </row>
    <row r="1540" spans="1:7" x14ac:dyDescent="0.25">
      <c r="A1540" s="166" t="s">
        <v>3213</v>
      </c>
      <c r="B1540" s="167" t="s">
        <v>3214</v>
      </c>
      <c r="C1540" s="168" t="s">
        <v>158</v>
      </c>
      <c r="D1540" s="169">
        <v>105.08</v>
      </c>
      <c r="E1540" s="169">
        <v>8.17</v>
      </c>
      <c r="F1540" s="169">
        <v>113.25</v>
      </c>
      <c r="G1540" s="147">
        <v>9</v>
      </c>
    </row>
    <row r="1541" spans="1:7" x14ac:dyDescent="0.25">
      <c r="A1541" s="166" t="s">
        <v>3215</v>
      </c>
      <c r="B1541" s="167" t="s">
        <v>3216</v>
      </c>
      <c r="C1541" s="168" t="s">
        <v>158</v>
      </c>
      <c r="D1541" s="169">
        <v>70.58</v>
      </c>
      <c r="E1541" s="169">
        <v>8.17</v>
      </c>
      <c r="F1541" s="169">
        <v>78.75</v>
      </c>
      <c r="G1541" s="147">
        <v>9</v>
      </c>
    </row>
    <row r="1542" spans="1:7" x14ac:dyDescent="0.25">
      <c r="A1542" s="166" t="s">
        <v>3217</v>
      </c>
      <c r="B1542" s="167" t="s">
        <v>3218</v>
      </c>
      <c r="C1542" s="168" t="s">
        <v>158</v>
      </c>
      <c r="D1542" s="169">
        <v>174.52</v>
      </c>
      <c r="E1542" s="169">
        <v>8.17</v>
      </c>
      <c r="F1542" s="169">
        <v>182.69</v>
      </c>
      <c r="G1542" s="147">
        <v>9</v>
      </c>
    </row>
    <row r="1543" spans="1:7" x14ac:dyDescent="0.25">
      <c r="A1543" s="166" t="s">
        <v>3219</v>
      </c>
      <c r="B1543" s="167" t="s">
        <v>3220</v>
      </c>
      <c r="C1543" s="168" t="s">
        <v>471</v>
      </c>
      <c r="D1543" s="169">
        <v>28.09</v>
      </c>
      <c r="E1543" s="169">
        <v>7</v>
      </c>
      <c r="F1543" s="169">
        <v>35.090000000000003</v>
      </c>
      <c r="G1543" s="147">
        <v>9</v>
      </c>
    </row>
    <row r="1544" spans="1:7" x14ac:dyDescent="0.25">
      <c r="A1544" s="166" t="s">
        <v>3221</v>
      </c>
      <c r="B1544" s="167" t="s">
        <v>3222</v>
      </c>
      <c r="C1544" s="168" t="s">
        <v>158</v>
      </c>
      <c r="D1544" s="169">
        <v>59.71</v>
      </c>
      <c r="E1544" s="169">
        <v>7</v>
      </c>
      <c r="F1544" s="169">
        <v>66.709999999999994</v>
      </c>
      <c r="G1544" s="147">
        <v>9</v>
      </c>
    </row>
    <row r="1545" spans="1:7" x14ac:dyDescent="0.25">
      <c r="A1545" s="166" t="s">
        <v>3223</v>
      </c>
      <c r="B1545" s="167" t="s">
        <v>3224</v>
      </c>
      <c r="C1545" s="168" t="s">
        <v>158</v>
      </c>
      <c r="D1545" s="169">
        <v>91.48</v>
      </c>
      <c r="E1545" s="169">
        <v>7</v>
      </c>
      <c r="F1545" s="169">
        <v>98.48</v>
      </c>
      <c r="G1545" s="147">
        <v>9</v>
      </c>
    </row>
    <row r="1546" spans="1:7" x14ac:dyDescent="0.25">
      <c r="A1546" s="166" t="s">
        <v>3225</v>
      </c>
      <c r="B1546" s="167" t="s">
        <v>3226</v>
      </c>
      <c r="C1546" s="168" t="s">
        <v>471</v>
      </c>
      <c r="D1546" s="169">
        <v>196.03</v>
      </c>
      <c r="E1546" s="169">
        <v>14.83</v>
      </c>
      <c r="F1546" s="169">
        <v>210.86</v>
      </c>
      <c r="G1546" s="147">
        <v>9</v>
      </c>
    </row>
    <row r="1547" spans="1:7" x14ac:dyDescent="0.25">
      <c r="A1547" s="166" t="s">
        <v>3227</v>
      </c>
      <c r="B1547" s="167" t="s">
        <v>3228</v>
      </c>
      <c r="C1547" s="168" t="s">
        <v>158</v>
      </c>
      <c r="D1547" s="169">
        <v>72.69</v>
      </c>
      <c r="E1547" s="169">
        <v>8.17</v>
      </c>
      <c r="F1547" s="169">
        <v>80.86</v>
      </c>
      <c r="G1547" s="147">
        <v>9</v>
      </c>
    </row>
    <row r="1548" spans="1:7" x14ac:dyDescent="0.25">
      <c r="A1548" s="166" t="s">
        <v>3229</v>
      </c>
      <c r="B1548" s="167" t="s">
        <v>3230</v>
      </c>
      <c r="C1548" s="168" t="s">
        <v>158</v>
      </c>
      <c r="D1548" s="169">
        <v>89.42</v>
      </c>
      <c r="E1548" s="169">
        <v>8.17</v>
      </c>
      <c r="F1548" s="169">
        <v>97.59</v>
      </c>
      <c r="G1548" s="147">
        <v>9</v>
      </c>
    </row>
    <row r="1549" spans="1:7" x14ac:dyDescent="0.25">
      <c r="A1549" s="166" t="s">
        <v>3231</v>
      </c>
      <c r="B1549" s="167" t="s">
        <v>3232</v>
      </c>
      <c r="C1549" s="168" t="s">
        <v>158</v>
      </c>
      <c r="D1549" s="169">
        <v>190.87</v>
      </c>
      <c r="E1549" s="169">
        <v>5.9</v>
      </c>
      <c r="F1549" s="169">
        <v>196.77</v>
      </c>
      <c r="G1549" s="147">
        <v>9</v>
      </c>
    </row>
    <row r="1550" spans="1:7" x14ac:dyDescent="0.25">
      <c r="A1550" s="166" t="s">
        <v>3233</v>
      </c>
      <c r="B1550" s="167" t="s">
        <v>3234</v>
      </c>
      <c r="C1550" s="168" t="s">
        <v>158</v>
      </c>
      <c r="D1550" s="169">
        <v>217.04</v>
      </c>
      <c r="E1550" s="169">
        <v>8.17</v>
      </c>
      <c r="F1550" s="169">
        <v>225.21</v>
      </c>
      <c r="G1550" s="147">
        <v>9</v>
      </c>
    </row>
    <row r="1551" spans="1:7" ht="30" x14ac:dyDescent="0.25">
      <c r="A1551" s="166" t="s">
        <v>3235</v>
      </c>
      <c r="B1551" s="167" t="s">
        <v>3236</v>
      </c>
      <c r="C1551" s="168" t="s">
        <v>158</v>
      </c>
      <c r="D1551" s="169">
        <v>396.9</v>
      </c>
      <c r="E1551" s="169">
        <v>72.099999999999994</v>
      </c>
      <c r="F1551" s="169">
        <v>469</v>
      </c>
      <c r="G1551" s="147">
        <v>9</v>
      </c>
    </row>
    <row r="1552" spans="1:7" x14ac:dyDescent="0.25">
      <c r="A1552" s="166" t="s">
        <v>3237</v>
      </c>
      <c r="B1552" s="167" t="s">
        <v>3238</v>
      </c>
      <c r="C1552" s="168" t="s">
        <v>158</v>
      </c>
      <c r="D1552" s="169">
        <v>131.63999999999999</v>
      </c>
      <c r="E1552" s="169">
        <v>72.099999999999994</v>
      </c>
      <c r="F1552" s="169">
        <v>203.74</v>
      </c>
      <c r="G1552" s="147">
        <v>9</v>
      </c>
    </row>
    <row r="1553" spans="1:7" x14ac:dyDescent="0.25">
      <c r="A1553" s="166" t="s">
        <v>3239</v>
      </c>
      <c r="B1553" s="167" t="s">
        <v>3240</v>
      </c>
      <c r="C1553" s="168" t="s">
        <v>158</v>
      </c>
      <c r="D1553" s="169">
        <v>22.39</v>
      </c>
      <c r="E1553" s="169">
        <v>46.64</v>
      </c>
      <c r="F1553" s="169">
        <v>69.03</v>
      </c>
      <c r="G1553" s="147">
        <v>9</v>
      </c>
    </row>
    <row r="1554" spans="1:7" x14ac:dyDescent="0.25">
      <c r="A1554" s="166" t="s">
        <v>3241</v>
      </c>
      <c r="B1554" s="167" t="s">
        <v>3242</v>
      </c>
      <c r="C1554" s="168" t="s">
        <v>158</v>
      </c>
      <c r="D1554" s="169">
        <v>178.46</v>
      </c>
      <c r="E1554" s="169">
        <v>8.17</v>
      </c>
      <c r="F1554" s="169">
        <v>186.63</v>
      </c>
      <c r="G1554" s="147">
        <v>9</v>
      </c>
    </row>
    <row r="1555" spans="1:7" x14ac:dyDescent="0.25">
      <c r="A1555" s="166" t="s">
        <v>3243</v>
      </c>
      <c r="B1555" s="167" t="s">
        <v>3244</v>
      </c>
      <c r="C1555" s="168" t="s">
        <v>158</v>
      </c>
      <c r="D1555" s="169">
        <v>13145.02</v>
      </c>
      <c r="E1555" s="169"/>
      <c r="F1555" s="169">
        <v>13145.02</v>
      </c>
      <c r="G1555" s="147">
        <v>9</v>
      </c>
    </row>
    <row r="1556" spans="1:7" ht="30" x14ac:dyDescent="0.25">
      <c r="A1556" s="166" t="s">
        <v>3245</v>
      </c>
      <c r="B1556" s="167" t="s">
        <v>3246</v>
      </c>
      <c r="C1556" s="168" t="s">
        <v>158</v>
      </c>
      <c r="D1556" s="169">
        <v>15298.15</v>
      </c>
      <c r="E1556" s="169"/>
      <c r="F1556" s="169">
        <v>15298.15</v>
      </c>
      <c r="G1556" s="147">
        <v>9</v>
      </c>
    </row>
    <row r="1557" spans="1:7" ht="30" x14ac:dyDescent="0.25">
      <c r="A1557" s="166" t="s">
        <v>3247</v>
      </c>
      <c r="B1557" s="167" t="s">
        <v>3248</v>
      </c>
      <c r="C1557" s="168" t="s">
        <v>471</v>
      </c>
      <c r="D1557" s="169">
        <v>463.95</v>
      </c>
      <c r="E1557" s="169">
        <v>96.12</v>
      </c>
      <c r="F1557" s="169">
        <v>560.07000000000005</v>
      </c>
      <c r="G1557" s="147">
        <v>9</v>
      </c>
    </row>
    <row r="1558" spans="1:7" ht="30" x14ac:dyDescent="0.25">
      <c r="A1558" s="166" t="s">
        <v>3249</v>
      </c>
      <c r="B1558" s="167" t="s">
        <v>3250</v>
      </c>
      <c r="C1558" s="168" t="s">
        <v>471</v>
      </c>
      <c r="D1558" s="169">
        <v>1184.33</v>
      </c>
      <c r="E1558" s="169">
        <v>192.24</v>
      </c>
      <c r="F1558" s="169">
        <v>1376.57</v>
      </c>
      <c r="G1558" s="147">
        <v>9</v>
      </c>
    </row>
    <row r="1559" spans="1:7" ht="30" x14ac:dyDescent="0.25">
      <c r="A1559" s="166" t="s">
        <v>3251</v>
      </c>
      <c r="B1559" s="167" t="s">
        <v>3252</v>
      </c>
      <c r="C1559" s="168" t="s">
        <v>471</v>
      </c>
      <c r="D1559" s="169">
        <v>1196.3900000000001</v>
      </c>
      <c r="E1559" s="169">
        <v>192.24</v>
      </c>
      <c r="F1559" s="169">
        <v>1388.63</v>
      </c>
      <c r="G1559" s="147">
        <v>9</v>
      </c>
    </row>
    <row r="1560" spans="1:7" ht="30" x14ac:dyDescent="0.25">
      <c r="A1560" s="166" t="s">
        <v>3253</v>
      </c>
      <c r="B1560" s="167" t="s">
        <v>3254</v>
      </c>
      <c r="C1560" s="168" t="s">
        <v>471</v>
      </c>
      <c r="D1560" s="169">
        <v>1264.3599999999999</v>
      </c>
      <c r="E1560" s="169">
        <v>192.24</v>
      </c>
      <c r="F1560" s="169">
        <v>1456.6</v>
      </c>
      <c r="G1560" s="147">
        <v>9</v>
      </c>
    </row>
    <row r="1561" spans="1:7" x14ac:dyDescent="0.25">
      <c r="A1561" s="166" t="s">
        <v>3255</v>
      </c>
      <c r="B1561" s="167" t="s">
        <v>3256</v>
      </c>
      <c r="C1561" s="168" t="s">
        <v>268</v>
      </c>
      <c r="D1561" s="169">
        <v>50.13</v>
      </c>
      <c r="E1561" s="169">
        <v>11.31</v>
      </c>
      <c r="F1561" s="169">
        <v>61.44</v>
      </c>
      <c r="G1561" s="147">
        <v>9</v>
      </c>
    </row>
    <row r="1562" spans="1:7" x14ac:dyDescent="0.25">
      <c r="A1562" s="166" t="s">
        <v>3257</v>
      </c>
      <c r="B1562" s="167" t="s">
        <v>3258</v>
      </c>
      <c r="C1562" s="168"/>
      <c r="D1562" s="169"/>
      <c r="E1562" s="169"/>
      <c r="F1562" s="169"/>
      <c r="G1562" s="147">
        <v>2</v>
      </c>
    </row>
    <row r="1563" spans="1:7" x14ac:dyDescent="0.25">
      <c r="A1563" s="166" t="s">
        <v>3259</v>
      </c>
      <c r="B1563" s="167" t="s">
        <v>3260</v>
      </c>
      <c r="C1563" s="168"/>
      <c r="D1563" s="169"/>
      <c r="E1563" s="169"/>
      <c r="F1563" s="169"/>
      <c r="G1563" s="147">
        <v>5</v>
      </c>
    </row>
    <row r="1564" spans="1:7" x14ac:dyDescent="0.25">
      <c r="A1564" s="166" t="s">
        <v>3261</v>
      </c>
      <c r="B1564" s="167" t="s">
        <v>3262</v>
      </c>
      <c r="C1564" s="168" t="s">
        <v>268</v>
      </c>
      <c r="D1564" s="169">
        <v>7</v>
      </c>
      <c r="E1564" s="169">
        <v>14.61</v>
      </c>
      <c r="F1564" s="169">
        <v>21.61</v>
      </c>
      <c r="G1564" s="147">
        <v>9</v>
      </c>
    </row>
    <row r="1565" spans="1:7" x14ac:dyDescent="0.25">
      <c r="A1565" s="166" t="s">
        <v>3263</v>
      </c>
      <c r="B1565" s="167" t="s">
        <v>3264</v>
      </c>
      <c r="C1565" s="168" t="s">
        <v>726</v>
      </c>
      <c r="D1565" s="169">
        <v>38.19</v>
      </c>
      <c r="E1565" s="169">
        <v>65.37</v>
      </c>
      <c r="F1565" s="169">
        <v>103.56</v>
      </c>
      <c r="G1565" s="147">
        <v>9</v>
      </c>
    </row>
    <row r="1566" spans="1:7" x14ac:dyDescent="0.25">
      <c r="A1566" s="166" t="s">
        <v>3265</v>
      </c>
      <c r="B1566" s="167" t="s">
        <v>3266</v>
      </c>
      <c r="C1566" s="168" t="s">
        <v>268</v>
      </c>
      <c r="D1566" s="169">
        <v>8.23</v>
      </c>
      <c r="E1566" s="169">
        <v>14.61</v>
      </c>
      <c r="F1566" s="169">
        <v>22.84</v>
      </c>
      <c r="G1566" s="147">
        <v>9</v>
      </c>
    </row>
    <row r="1567" spans="1:7" x14ac:dyDescent="0.25">
      <c r="A1567" s="166" t="s">
        <v>3267</v>
      </c>
      <c r="B1567" s="167" t="s">
        <v>3268</v>
      </c>
      <c r="C1567" s="168" t="s">
        <v>726</v>
      </c>
      <c r="D1567" s="169">
        <v>15.19</v>
      </c>
      <c r="E1567" s="169">
        <v>14.61</v>
      </c>
      <c r="F1567" s="169">
        <v>29.8</v>
      </c>
      <c r="G1567" s="147">
        <v>9</v>
      </c>
    </row>
    <row r="1568" spans="1:7" x14ac:dyDescent="0.25">
      <c r="A1568" s="166" t="s">
        <v>3269</v>
      </c>
      <c r="B1568" s="167" t="s">
        <v>3270</v>
      </c>
      <c r="C1568" s="168" t="s">
        <v>726</v>
      </c>
      <c r="D1568" s="169">
        <v>9.94</v>
      </c>
      <c r="E1568" s="169">
        <v>14.61</v>
      </c>
      <c r="F1568" s="169">
        <v>24.55</v>
      </c>
      <c r="G1568" s="147">
        <v>9</v>
      </c>
    </row>
    <row r="1569" spans="1:7" x14ac:dyDescent="0.25">
      <c r="A1569" s="166" t="s">
        <v>3271</v>
      </c>
      <c r="B1569" s="167" t="s">
        <v>3272</v>
      </c>
      <c r="C1569" s="168"/>
      <c r="D1569" s="169"/>
      <c r="E1569" s="169"/>
      <c r="F1569" s="169"/>
      <c r="G1569" s="147">
        <v>5</v>
      </c>
    </row>
    <row r="1570" spans="1:7" x14ac:dyDescent="0.25">
      <c r="A1570" s="166" t="s">
        <v>3273</v>
      </c>
      <c r="B1570" s="167" t="s">
        <v>3274</v>
      </c>
      <c r="C1570" s="168" t="s">
        <v>268</v>
      </c>
      <c r="D1570" s="169">
        <v>8.94</v>
      </c>
      <c r="E1570" s="169">
        <v>12.35</v>
      </c>
      <c r="F1570" s="169">
        <v>21.29</v>
      </c>
      <c r="G1570" s="147">
        <v>9</v>
      </c>
    </row>
    <row r="1571" spans="1:7" x14ac:dyDescent="0.25">
      <c r="A1571" s="166" t="s">
        <v>3275</v>
      </c>
      <c r="B1571" s="167" t="s">
        <v>3276</v>
      </c>
      <c r="C1571" s="168" t="s">
        <v>268</v>
      </c>
      <c r="D1571" s="169">
        <v>13.27</v>
      </c>
      <c r="E1571" s="169">
        <v>12.35</v>
      </c>
      <c r="F1571" s="169">
        <v>25.62</v>
      </c>
      <c r="G1571" s="147">
        <v>9</v>
      </c>
    </row>
    <row r="1572" spans="1:7" x14ac:dyDescent="0.25">
      <c r="A1572" s="166" t="s">
        <v>3277</v>
      </c>
      <c r="B1572" s="167" t="s">
        <v>3278</v>
      </c>
      <c r="C1572" s="168" t="s">
        <v>268</v>
      </c>
      <c r="D1572" s="169">
        <v>10.029999999999999</v>
      </c>
      <c r="E1572" s="169">
        <v>12.35</v>
      </c>
      <c r="F1572" s="169">
        <v>22.38</v>
      </c>
      <c r="G1572" s="147">
        <v>9</v>
      </c>
    </row>
    <row r="1573" spans="1:7" x14ac:dyDescent="0.25">
      <c r="A1573" s="166" t="s">
        <v>3279</v>
      </c>
      <c r="B1573" s="167" t="s">
        <v>3280</v>
      </c>
      <c r="C1573" s="168" t="s">
        <v>268</v>
      </c>
      <c r="D1573" s="169">
        <v>17.84</v>
      </c>
      <c r="E1573" s="169">
        <v>12.35</v>
      </c>
      <c r="F1573" s="169">
        <v>30.19</v>
      </c>
      <c r="G1573" s="147">
        <v>9</v>
      </c>
    </row>
    <row r="1574" spans="1:7" x14ac:dyDescent="0.25">
      <c r="A1574" s="166" t="s">
        <v>3281</v>
      </c>
      <c r="B1574" s="167" t="s">
        <v>3282</v>
      </c>
      <c r="C1574" s="168"/>
      <c r="D1574" s="169"/>
      <c r="E1574" s="169"/>
      <c r="F1574" s="169"/>
      <c r="G1574" s="147">
        <v>5</v>
      </c>
    </row>
    <row r="1575" spans="1:7" x14ac:dyDescent="0.25">
      <c r="A1575" s="166" t="s">
        <v>3283</v>
      </c>
      <c r="B1575" s="167" t="s">
        <v>3284</v>
      </c>
      <c r="C1575" s="168" t="s">
        <v>726</v>
      </c>
      <c r="D1575" s="169">
        <v>53.18</v>
      </c>
      <c r="E1575" s="169">
        <v>14.96</v>
      </c>
      <c r="F1575" s="169">
        <v>68.14</v>
      </c>
      <c r="G1575" s="147">
        <v>9</v>
      </c>
    </row>
    <row r="1576" spans="1:7" x14ac:dyDescent="0.25">
      <c r="A1576" s="166" t="s">
        <v>3285</v>
      </c>
      <c r="B1576" s="167" t="s">
        <v>3286</v>
      </c>
      <c r="C1576" s="168"/>
      <c r="D1576" s="169"/>
      <c r="E1576" s="169"/>
      <c r="F1576" s="169"/>
      <c r="G1576" s="147">
        <v>2</v>
      </c>
    </row>
    <row r="1577" spans="1:7" x14ac:dyDescent="0.25">
      <c r="A1577" s="166" t="s">
        <v>3287</v>
      </c>
      <c r="B1577" s="167" t="s">
        <v>3288</v>
      </c>
      <c r="C1577" s="168"/>
      <c r="D1577" s="169"/>
      <c r="E1577" s="169"/>
      <c r="F1577" s="169"/>
      <c r="G1577" s="147">
        <v>5</v>
      </c>
    </row>
    <row r="1578" spans="1:7" ht="30" x14ac:dyDescent="0.25">
      <c r="A1578" s="166" t="s">
        <v>3289</v>
      </c>
      <c r="B1578" s="167" t="s">
        <v>3290</v>
      </c>
      <c r="C1578" s="168" t="s">
        <v>268</v>
      </c>
      <c r="D1578" s="169">
        <v>193.69</v>
      </c>
      <c r="E1578" s="169">
        <v>12.35</v>
      </c>
      <c r="F1578" s="169">
        <v>206.04</v>
      </c>
      <c r="G1578" s="147">
        <v>9</v>
      </c>
    </row>
    <row r="1579" spans="1:7" ht="30" x14ac:dyDescent="0.25">
      <c r="A1579" s="166" t="s">
        <v>3291</v>
      </c>
      <c r="B1579" s="167" t="s">
        <v>3292</v>
      </c>
      <c r="C1579" s="168" t="s">
        <v>158</v>
      </c>
      <c r="D1579" s="169">
        <v>133.09</v>
      </c>
      <c r="E1579" s="169">
        <v>12.35</v>
      </c>
      <c r="F1579" s="169">
        <v>145.44</v>
      </c>
      <c r="G1579" s="147">
        <v>9</v>
      </c>
    </row>
    <row r="1580" spans="1:7" ht="30" x14ac:dyDescent="0.25">
      <c r="A1580" s="166" t="s">
        <v>3293</v>
      </c>
      <c r="B1580" s="167" t="s">
        <v>3294</v>
      </c>
      <c r="C1580" s="168" t="s">
        <v>158</v>
      </c>
      <c r="D1580" s="169">
        <v>161.41</v>
      </c>
      <c r="E1580" s="169">
        <v>12.35</v>
      </c>
      <c r="F1580" s="169">
        <v>173.76</v>
      </c>
      <c r="G1580" s="147">
        <v>9</v>
      </c>
    </row>
    <row r="1581" spans="1:7" ht="30" x14ac:dyDescent="0.25">
      <c r="A1581" s="166" t="s">
        <v>3295</v>
      </c>
      <c r="B1581" s="167" t="s">
        <v>3296</v>
      </c>
      <c r="C1581" s="168" t="s">
        <v>158</v>
      </c>
      <c r="D1581" s="169">
        <v>349.69</v>
      </c>
      <c r="E1581" s="169">
        <v>12.35</v>
      </c>
      <c r="F1581" s="169">
        <v>362.04</v>
      </c>
      <c r="G1581" s="147">
        <v>9</v>
      </c>
    </row>
    <row r="1582" spans="1:7" ht="30" x14ac:dyDescent="0.25">
      <c r="A1582" s="166" t="s">
        <v>3297</v>
      </c>
      <c r="B1582" s="167" t="s">
        <v>3298</v>
      </c>
      <c r="C1582" s="168" t="s">
        <v>158</v>
      </c>
      <c r="D1582" s="169">
        <v>163.4</v>
      </c>
      <c r="E1582" s="169">
        <v>12.35</v>
      </c>
      <c r="F1582" s="169">
        <v>175.75</v>
      </c>
      <c r="G1582" s="147">
        <v>9</v>
      </c>
    </row>
    <row r="1583" spans="1:7" ht="30" x14ac:dyDescent="0.25">
      <c r="A1583" s="166" t="s">
        <v>3299</v>
      </c>
      <c r="B1583" s="167" t="s">
        <v>3300</v>
      </c>
      <c r="C1583" s="168" t="s">
        <v>158</v>
      </c>
      <c r="D1583" s="169">
        <v>139.88999999999999</v>
      </c>
      <c r="E1583" s="169">
        <v>12.35</v>
      </c>
      <c r="F1583" s="169">
        <v>152.24</v>
      </c>
      <c r="G1583" s="147">
        <v>9</v>
      </c>
    </row>
    <row r="1584" spans="1:7" ht="30" x14ac:dyDescent="0.25">
      <c r="A1584" s="166" t="s">
        <v>3301</v>
      </c>
      <c r="B1584" s="167" t="s">
        <v>3302</v>
      </c>
      <c r="C1584" s="168" t="s">
        <v>158</v>
      </c>
      <c r="D1584" s="169">
        <v>306.19</v>
      </c>
      <c r="E1584" s="169">
        <v>12.35</v>
      </c>
      <c r="F1584" s="169">
        <v>318.54000000000002</v>
      </c>
      <c r="G1584" s="147">
        <v>9</v>
      </c>
    </row>
    <row r="1585" spans="1:7" ht="30" x14ac:dyDescent="0.25">
      <c r="A1585" s="166" t="s">
        <v>3303</v>
      </c>
      <c r="B1585" s="167" t="s">
        <v>3304</v>
      </c>
      <c r="C1585" s="168" t="s">
        <v>158</v>
      </c>
      <c r="D1585" s="169">
        <v>247.78</v>
      </c>
      <c r="E1585" s="169">
        <v>12.35</v>
      </c>
      <c r="F1585" s="169">
        <v>260.13</v>
      </c>
      <c r="G1585" s="147">
        <v>9</v>
      </c>
    </row>
    <row r="1586" spans="1:7" ht="30" x14ac:dyDescent="0.25">
      <c r="A1586" s="166" t="s">
        <v>3305</v>
      </c>
      <c r="B1586" s="167" t="s">
        <v>3306</v>
      </c>
      <c r="C1586" s="168" t="s">
        <v>158</v>
      </c>
      <c r="D1586" s="169">
        <v>145.66999999999999</v>
      </c>
      <c r="E1586" s="169">
        <v>12.35</v>
      </c>
      <c r="F1586" s="169">
        <v>158.02000000000001</v>
      </c>
      <c r="G1586" s="147">
        <v>9</v>
      </c>
    </row>
    <row r="1587" spans="1:7" ht="30" x14ac:dyDescent="0.25">
      <c r="A1587" s="166" t="s">
        <v>3307</v>
      </c>
      <c r="B1587" s="167" t="s">
        <v>3308</v>
      </c>
      <c r="C1587" s="168" t="s">
        <v>158</v>
      </c>
      <c r="D1587" s="169">
        <v>390.59</v>
      </c>
      <c r="E1587" s="169">
        <v>20.6</v>
      </c>
      <c r="F1587" s="169">
        <v>411.19</v>
      </c>
      <c r="G1587" s="147">
        <v>9</v>
      </c>
    </row>
    <row r="1588" spans="1:7" x14ac:dyDescent="0.25">
      <c r="A1588" s="166" t="s">
        <v>3309</v>
      </c>
      <c r="B1588" s="167" t="s">
        <v>3310</v>
      </c>
      <c r="C1588" s="168"/>
      <c r="D1588" s="169"/>
      <c r="E1588" s="169"/>
      <c r="F1588" s="169"/>
      <c r="G1588" s="147">
        <v>5</v>
      </c>
    </row>
    <row r="1589" spans="1:7" ht="30" x14ac:dyDescent="0.25">
      <c r="A1589" s="166" t="s">
        <v>3311</v>
      </c>
      <c r="B1589" s="167" t="s">
        <v>3312</v>
      </c>
      <c r="C1589" s="168" t="s">
        <v>158</v>
      </c>
      <c r="D1589" s="169">
        <v>2835.58</v>
      </c>
      <c r="E1589" s="169">
        <v>64.22</v>
      </c>
      <c r="F1589" s="169">
        <v>2899.8</v>
      </c>
      <c r="G1589" s="147">
        <v>9</v>
      </c>
    </row>
    <row r="1590" spans="1:7" ht="30" x14ac:dyDescent="0.25">
      <c r="A1590" s="166" t="s">
        <v>3313</v>
      </c>
      <c r="B1590" s="167" t="s">
        <v>3314</v>
      </c>
      <c r="C1590" s="168" t="s">
        <v>158</v>
      </c>
      <c r="D1590" s="169">
        <v>3721.82</v>
      </c>
      <c r="E1590" s="169">
        <v>64.22</v>
      </c>
      <c r="F1590" s="169">
        <v>3786.04</v>
      </c>
      <c r="G1590" s="147">
        <v>9</v>
      </c>
    </row>
    <row r="1591" spans="1:7" x14ac:dyDescent="0.25">
      <c r="A1591" s="166" t="s">
        <v>3315</v>
      </c>
      <c r="B1591" s="167" t="s">
        <v>3316</v>
      </c>
      <c r="C1591" s="168"/>
      <c r="D1591" s="169"/>
      <c r="E1591" s="169"/>
      <c r="F1591" s="169"/>
      <c r="G1591" s="147">
        <v>5</v>
      </c>
    </row>
    <row r="1592" spans="1:7" ht="30" x14ac:dyDescent="0.25">
      <c r="A1592" s="166" t="s">
        <v>3317</v>
      </c>
      <c r="B1592" s="167" t="s">
        <v>3318</v>
      </c>
      <c r="C1592" s="168" t="s">
        <v>210</v>
      </c>
      <c r="D1592" s="169">
        <v>378.35</v>
      </c>
      <c r="E1592" s="169">
        <v>22.64</v>
      </c>
      <c r="F1592" s="169">
        <v>400.99</v>
      </c>
      <c r="G1592" s="147">
        <v>9</v>
      </c>
    </row>
    <row r="1593" spans="1:7" ht="30" x14ac:dyDescent="0.25">
      <c r="A1593" s="166" t="s">
        <v>3319</v>
      </c>
      <c r="B1593" s="167" t="s">
        <v>3320</v>
      </c>
      <c r="C1593" s="168" t="s">
        <v>210</v>
      </c>
      <c r="D1593" s="169">
        <v>185.99</v>
      </c>
      <c r="E1593" s="169">
        <v>9.4700000000000006</v>
      </c>
      <c r="F1593" s="169">
        <v>195.46</v>
      </c>
      <c r="G1593" s="147">
        <v>9</v>
      </c>
    </row>
    <row r="1594" spans="1:7" ht="30" x14ac:dyDescent="0.25">
      <c r="A1594" s="166" t="s">
        <v>3321</v>
      </c>
      <c r="B1594" s="167" t="s">
        <v>3322</v>
      </c>
      <c r="C1594" s="168" t="s">
        <v>210</v>
      </c>
      <c r="D1594" s="169">
        <v>103.33</v>
      </c>
      <c r="E1594" s="169">
        <v>26.57</v>
      </c>
      <c r="F1594" s="169">
        <v>129.9</v>
      </c>
      <c r="G1594" s="147">
        <v>9</v>
      </c>
    </row>
    <row r="1595" spans="1:7" ht="30" x14ac:dyDescent="0.25">
      <c r="A1595" s="166" t="s">
        <v>3323</v>
      </c>
      <c r="B1595" s="167" t="s">
        <v>3324</v>
      </c>
      <c r="C1595" s="168" t="s">
        <v>210</v>
      </c>
      <c r="D1595" s="169">
        <v>142.79</v>
      </c>
      <c r="E1595" s="169">
        <v>26.57</v>
      </c>
      <c r="F1595" s="169">
        <v>169.36</v>
      </c>
      <c r="G1595" s="147">
        <v>9</v>
      </c>
    </row>
    <row r="1596" spans="1:7" ht="30" x14ac:dyDescent="0.25">
      <c r="A1596" s="166" t="s">
        <v>3325</v>
      </c>
      <c r="B1596" s="167" t="s">
        <v>3326</v>
      </c>
      <c r="C1596" s="168" t="s">
        <v>158</v>
      </c>
      <c r="D1596" s="169">
        <v>4.54</v>
      </c>
      <c r="E1596" s="169">
        <v>1.44</v>
      </c>
      <c r="F1596" s="169">
        <v>5.98</v>
      </c>
      <c r="G1596" s="147">
        <v>9</v>
      </c>
    </row>
    <row r="1597" spans="1:7" ht="30" x14ac:dyDescent="0.25">
      <c r="A1597" s="166" t="s">
        <v>3327</v>
      </c>
      <c r="B1597" s="167" t="s">
        <v>3328</v>
      </c>
      <c r="C1597" s="168" t="s">
        <v>268</v>
      </c>
      <c r="D1597" s="169">
        <v>527</v>
      </c>
      <c r="E1597" s="169"/>
      <c r="F1597" s="169">
        <v>527</v>
      </c>
      <c r="G1597" s="147">
        <v>9</v>
      </c>
    </row>
    <row r="1598" spans="1:7" ht="30" x14ac:dyDescent="0.25">
      <c r="A1598" s="166" t="s">
        <v>3329</v>
      </c>
      <c r="B1598" s="167" t="s">
        <v>3330</v>
      </c>
      <c r="C1598" s="168" t="s">
        <v>210</v>
      </c>
      <c r="D1598" s="169">
        <v>6.18</v>
      </c>
      <c r="E1598" s="169">
        <v>9.36</v>
      </c>
      <c r="F1598" s="169">
        <v>15.54</v>
      </c>
      <c r="G1598" s="147">
        <v>9</v>
      </c>
    </row>
    <row r="1599" spans="1:7" ht="30" x14ac:dyDescent="0.25">
      <c r="A1599" s="166" t="s">
        <v>3331</v>
      </c>
      <c r="B1599" s="167" t="s">
        <v>3332</v>
      </c>
      <c r="C1599" s="168" t="s">
        <v>158</v>
      </c>
      <c r="D1599" s="169">
        <v>0.6</v>
      </c>
      <c r="E1599" s="169">
        <v>15.07</v>
      </c>
      <c r="F1599" s="169">
        <v>15.67</v>
      </c>
      <c r="G1599" s="147">
        <v>9</v>
      </c>
    </row>
    <row r="1600" spans="1:7" ht="30" x14ac:dyDescent="0.25">
      <c r="A1600" s="166" t="s">
        <v>3333</v>
      </c>
      <c r="B1600" s="167" t="s">
        <v>3334</v>
      </c>
      <c r="C1600" s="168" t="s">
        <v>210</v>
      </c>
      <c r="D1600" s="169">
        <v>121.83</v>
      </c>
      <c r="E1600" s="169">
        <v>14.67</v>
      </c>
      <c r="F1600" s="169">
        <v>136.5</v>
      </c>
      <c r="G1600" s="147">
        <v>9</v>
      </c>
    </row>
    <row r="1601" spans="1:7" x14ac:dyDescent="0.25">
      <c r="A1601" s="166" t="s">
        <v>3335</v>
      </c>
      <c r="B1601" s="167" t="s">
        <v>3336</v>
      </c>
      <c r="C1601" s="168"/>
      <c r="D1601" s="169"/>
      <c r="E1601" s="169"/>
      <c r="F1601" s="169"/>
      <c r="G1601" s="147">
        <v>5</v>
      </c>
    </row>
    <row r="1602" spans="1:7" x14ac:dyDescent="0.25">
      <c r="A1602" s="166" t="s">
        <v>3337</v>
      </c>
      <c r="B1602" s="167" t="s">
        <v>3338</v>
      </c>
      <c r="C1602" s="168" t="s">
        <v>158</v>
      </c>
      <c r="D1602" s="169">
        <v>10.72</v>
      </c>
      <c r="E1602" s="169">
        <v>1.44</v>
      </c>
      <c r="F1602" s="169">
        <v>12.16</v>
      </c>
      <c r="G1602" s="147">
        <v>9</v>
      </c>
    </row>
    <row r="1603" spans="1:7" x14ac:dyDescent="0.25">
      <c r="A1603" s="166" t="s">
        <v>3339</v>
      </c>
      <c r="B1603" s="167" t="s">
        <v>3340</v>
      </c>
      <c r="C1603" s="168" t="s">
        <v>158</v>
      </c>
      <c r="D1603" s="169">
        <v>10.73</v>
      </c>
      <c r="E1603" s="169">
        <v>1.44</v>
      </c>
      <c r="F1603" s="169">
        <v>12.17</v>
      </c>
      <c r="G1603" s="147">
        <v>9</v>
      </c>
    </row>
    <row r="1604" spans="1:7" ht="30" x14ac:dyDescent="0.25">
      <c r="A1604" s="166" t="s">
        <v>3341</v>
      </c>
      <c r="B1604" s="167" t="s">
        <v>3342</v>
      </c>
      <c r="C1604" s="168" t="s">
        <v>268</v>
      </c>
      <c r="D1604" s="169">
        <v>41.93</v>
      </c>
      <c r="E1604" s="169">
        <v>22.83</v>
      </c>
      <c r="F1604" s="169">
        <v>64.760000000000005</v>
      </c>
      <c r="G1604" s="147">
        <v>9</v>
      </c>
    </row>
    <row r="1605" spans="1:7" ht="30" x14ac:dyDescent="0.25">
      <c r="A1605" s="166" t="s">
        <v>3343</v>
      </c>
      <c r="B1605" s="167" t="s">
        <v>3344</v>
      </c>
      <c r="C1605" s="168" t="s">
        <v>471</v>
      </c>
      <c r="D1605" s="169">
        <v>256.27999999999997</v>
      </c>
      <c r="E1605" s="169">
        <v>22.83</v>
      </c>
      <c r="F1605" s="169">
        <v>279.11</v>
      </c>
      <c r="G1605" s="147">
        <v>9</v>
      </c>
    </row>
    <row r="1606" spans="1:7" ht="30" x14ac:dyDescent="0.25">
      <c r="A1606" s="166" t="s">
        <v>3345</v>
      </c>
      <c r="B1606" s="167" t="s">
        <v>3346</v>
      </c>
      <c r="C1606" s="168" t="s">
        <v>471</v>
      </c>
      <c r="D1606" s="169">
        <v>657.83</v>
      </c>
      <c r="E1606" s="169">
        <v>22.83</v>
      </c>
      <c r="F1606" s="169">
        <v>680.66</v>
      </c>
      <c r="G1606" s="147">
        <v>9</v>
      </c>
    </row>
    <row r="1607" spans="1:7" ht="30" x14ac:dyDescent="0.25">
      <c r="A1607" s="166" t="s">
        <v>3347</v>
      </c>
      <c r="B1607" s="167" t="s">
        <v>3348</v>
      </c>
      <c r="C1607" s="168" t="s">
        <v>158</v>
      </c>
      <c r="D1607" s="169">
        <v>31.32</v>
      </c>
      <c r="E1607" s="169">
        <v>3.71</v>
      </c>
      <c r="F1607" s="169">
        <v>35.03</v>
      </c>
      <c r="G1607" s="147">
        <v>9</v>
      </c>
    </row>
    <row r="1608" spans="1:7" ht="30" x14ac:dyDescent="0.25">
      <c r="A1608" s="166" t="s">
        <v>3349</v>
      </c>
      <c r="B1608" s="167" t="s">
        <v>3350</v>
      </c>
      <c r="C1608" s="168" t="s">
        <v>158</v>
      </c>
      <c r="D1608" s="169">
        <v>837.1</v>
      </c>
      <c r="E1608" s="169">
        <v>4.6399999999999997</v>
      </c>
      <c r="F1608" s="169">
        <v>841.74</v>
      </c>
      <c r="G1608" s="147">
        <v>9</v>
      </c>
    </row>
    <row r="1609" spans="1:7" x14ac:dyDescent="0.25">
      <c r="A1609" s="166" t="s">
        <v>3351</v>
      </c>
      <c r="B1609" s="167" t="s">
        <v>3352</v>
      </c>
      <c r="C1609" s="168" t="s">
        <v>158</v>
      </c>
      <c r="D1609" s="169">
        <v>145.86000000000001</v>
      </c>
      <c r="E1609" s="169">
        <v>79.89</v>
      </c>
      <c r="F1609" s="169">
        <v>225.75</v>
      </c>
      <c r="G1609" s="147">
        <v>9</v>
      </c>
    </row>
    <row r="1610" spans="1:7" ht="30" x14ac:dyDescent="0.25">
      <c r="A1610" s="166" t="s">
        <v>3353</v>
      </c>
      <c r="B1610" s="167" t="s">
        <v>3354</v>
      </c>
      <c r="C1610" s="168" t="s">
        <v>158</v>
      </c>
      <c r="D1610" s="169">
        <v>301.64</v>
      </c>
      <c r="E1610" s="169">
        <v>182.6</v>
      </c>
      <c r="F1610" s="169">
        <v>484.24</v>
      </c>
      <c r="G1610" s="147">
        <v>9</v>
      </c>
    </row>
    <row r="1611" spans="1:7" ht="30" x14ac:dyDescent="0.25">
      <c r="A1611" s="166" t="s">
        <v>3355</v>
      </c>
      <c r="B1611" s="167" t="s">
        <v>3356</v>
      </c>
      <c r="C1611" s="168" t="s">
        <v>158</v>
      </c>
      <c r="D1611" s="169">
        <v>198.47</v>
      </c>
      <c r="E1611" s="169">
        <v>20.6</v>
      </c>
      <c r="F1611" s="169">
        <v>219.07</v>
      </c>
      <c r="G1611" s="147">
        <v>9</v>
      </c>
    </row>
    <row r="1612" spans="1:7" ht="30" x14ac:dyDescent="0.25">
      <c r="A1612" s="166" t="s">
        <v>3357</v>
      </c>
      <c r="B1612" s="167" t="s">
        <v>3358</v>
      </c>
      <c r="C1612" s="168" t="s">
        <v>158</v>
      </c>
      <c r="D1612" s="169">
        <v>26.29</v>
      </c>
      <c r="E1612" s="169">
        <v>3.71</v>
      </c>
      <c r="F1612" s="169">
        <v>30</v>
      </c>
      <c r="G1612" s="147">
        <v>9</v>
      </c>
    </row>
    <row r="1613" spans="1:7" x14ac:dyDescent="0.25">
      <c r="A1613" s="166" t="s">
        <v>3359</v>
      </c>
      <c r="B1613" s="167" t="s">
        <v>3360</v>
      </c>
      <c r="C1613" s="168"/>
      <c r="D1613" s="169"/>
      <c r="E1613" s="169"/>
      <c r="F1613" s="169"/>
      <c r="G1613" s="147">
        <v>5</v>
      </c>
    </row>
    <row r="1614" spans="1:7" ht="30" x14ac:dyDescent="0.25">
      <c r="A1614" s="166" t="s">
        <v>3361</v>
      </c>
      <c r="B1614" s="167" t="s">
        <v>3362</v>
      </c>
      <c r="C1614" s="168" t="s">
        <v>158</v>
      </c>
      <c r="D1614" s="169">
        <v>748.22</v>
      </c>
      <c r="E1614" s="169">
        <v>4.6399999999999997</v>
      </c>
      <c r="F1614" s="169">
        <v>752.86</v>
      </c>
      <c r="G1614" s="147">
        <v>9</v>
      </c>
    </row>
    <row r="1615" spans="1:7" ht="30" x14ac:dyDescent="0.25">
      <c r="A1615" s="166" t="s">
        <v>3363</v>
      </c>
      <c r="B1615" s="167" t="s">
        <v>3364</v>
      </c>
      <c r="C1615" s="168" t="s">
        <v>158</v>
      </c>
      <c r="D1615" s="169">
        <v>1618.87</v>
      </c>
      <c r="E1615" s="169">
        <v>64.22</v>
      </c>
      <c r="F1615" s="169">
        <v>1683.09</v>
      </c>
      <c r="G1615" s="147">
        <v>9</v>
      </c>
    </row>
    <row r="1616" spans="1:7" ht="30" x14ac:dyDescent="0.25">
      <c r="A1616" s="166" t="s">
        <v>3365</v>
      </c>
      <c r="B1616" s="167" t="s">
        <v>3366</v>
      </c>
      <c r="C1616" s="168" t="s">
        <v>158</v>
      </c>
      <c r="D1616" s="169">
        <v>2596.69</v>
      </c>
      <c r="E1616" s="169">
        <v>334.95</v>
      </c>
      <c r="F1616" s="169">
        <v>2931.64</v>
      </c>
      <c r="G1616" s="147">
        <v>9</v>
      </c>
    </row>
    <row r="1617" spans="1:7" ht="30" x14ac:dyDescent="0.25">
      <c r="A1617" s="166" t="s">
        <v>3367</v>
      </c>
      <c r="B1617" s="167" t="s">
        <v>3368</v>
      </c>
      <c r="C1617" s="168" t="s">
        <v>158</v>
      </c>
      <c r="D1617" s="169">
        <v>1115.97</v>
      </c>
      <c r="E1617" s="169">
        <v>54.94</v>
      </c>
      <c r="F1617" s="169">
        <v>1170.9100000000001</v>
      </c>
      <c r="G1617" s="147">
        <v>9</v>
      </c>
    </row>
    <row r="1618" spans="1:7" x14ac:dyDescent="0.25">
      <c r="A1618" s="166" t="s">
        <v>3369</v>
      </c>
      <c r="B1618" s="167" t="s">
        <v>3370</v>
      </c>
      <c r="C1618" s="168"/>
      <c r="D1618" s="169"/>
      <c r="E1618" s="169"/>
      <c r="F1618" s="169"/>
      <c r="G1618" s="147">
        <v>5</v>
      </c>
    </row>
    <row r="1619" spans="1:7" ht="30" x14ac:dyDescent="0.25">
      <c r="A1619" s="166" t="s">
        <v>3371</v>
      </c>
      <c r="B1619" s="167" t="s">
        <v>3372</v>
      </c>
      <c r="C1619" s="168" t="s">
        <v>471</v>
      </c>
      <c r="D1619" s="169">
        <v>136963.07999999999</v>
      </c>
      <c r="E1619" s="169"/>
      <c r="F1619" s="169">
        <v>136963.07999999999</v>
      </c>
      <c r="G1619" s="147">
        <v>9</v>
      </c>
    </row>
    <row r="1620" spans="1:7" ht="30" x14ac:dyDescent="0.25">
      <c r="A1620" s="166" t="s">
        <v>3373</v>
      </c>
      <c r="B1620" s="167" t="s">
        <v>3374</v>
      </c>
      <c r="C1620" s="168" t="s">
        <v>471</v>
      </c>
      <c r="D1620" s="169">
        <v>126043.21</v>
      </c>
      <c r="E1620" s="169"/>
      <c r="F1620" s="169">
        <v>126043.21</v>
      </c>
      <c r="G1620" s="147">
        <v>9</v>
      </c>
    </row>
    <row r="1621" spans="1:7" ht="30" x14ac:dyDescent="0.25">
      <c r="A1621" s="166" t="s">
        <v>3375</v>
      </c>
      <c r="B1621" s="167" t="s">
        <v>3376</v>
      </c>
      <c r="C1621" s="168" t="s">
        <v>471</v>
      </c>
      <c r="D1621" s="169">
        <v>29020.37</v>
      </c>
      <c r="E1621" s="169"/>
      <c r="F1621" s="169">
        <v>29020.37</v>
      </c>
      <c r="G1621" s="147">
        <v>9</v>
      </c>
    </row>
    <row r="1622" spans="1:7" ht="30" x14ac:dyDescent="0.25">
      <c r="A1622" s="166" t="s">
        <v>3377</v>
      </c>
      <c r="B1622" s="167" t="s">
        <v>3378</v>
      </c>
      <c r="C1622" s="168" t="s">
        <v>471</v>
      </c>
      <c r="D1622" s="169">
        <v>30241.919999999998</v>
      </c>
      <c r="E1622" s="169"/>
      <c r="F1622" s="169">
        <v>30241.919999999998</v>
      </c>
      <c r="G1622" s="147">
        <v>9</v>
      </c>
    </row>
    <row r="1623" spans="1:7" x14ac:dyDescent="0.25">
      <c r="A1623" s="166" t="s">
        <v>3379</v>
      </c>
      <c r="B1623" s="167" t="s">
        <v>3380</v>
      </c>
      <c r="C1623" s="168"/>
      <c r="D1623" s="169"/>
      <c r="E1623" s="169"/>
      <c r="F1623" s="169"/>
      <c r="G1623" s="147">
        <v>2</v>
      </c>
    </row>
    <row r="1624" spans="1:7" x14ac:dyDescent="0.25">
      <c r="A1624" s="166" t="s">
        <v>3381</v>
      </c>
      <c r="B1624" s="167" t="s">
        <v>3382</v>
      </c>
      <c r="C1624" s="168"/>
      <c r="D1624" s="169"/>
      <c r="E1624" s="169"/>
      <c r="F1624" s="169"/>
      <c r="G1624" s="147">
        <v>5</v>
      </c>
    </row>
    <row r="1625" spans="1:7" x14ac:dyDescent="0.25">
      <c r="A1625" s="166" t="s">
        <v>3383</v>
      </c>
      <c r="B1625" s="167" t="s">
        <v>3384</v>
      </c>
      <c r="C1625" s="168" t="s">
        <v>210</v>
      </c>
      <c r="D1625" s="169">
        <v>17.079999999999998</v>
      </c>
      <c r="E1625" s="169">
        <v>3.71</v>
      </c>
      <c r="F1625" s="169">
        <v>20.79</v>
      </c>
      <c r="G1625" s="147">
        <v>9</v>
      </c>
    </row>
    <row r="1626" spans="1:7" x14ac:dyDescent="0.25">
      <c r="A1626" s="166" t="s">
        <v>3385</v>
      </c>
      <c r="B1626" s="167" t="s">
        <v>3386</v>
      </c>
      <c r="C1626" s="168" t="s">
        <v>210</v>
      </c>
      <c r="D1626" s="169">
        <v>30.79</v>
      </c>
      <c r="E1626" s="169">
        <v>3.71</v>
      </c>
      <c r="F1626" s="169">
        <v>34.5</v>
      </c>
      <c r="G1626" s="147">
        <v>9</v>
      </c>
    </row>
    <row r="1627" spans="1:7" x14ac:dyDescent="0.25">
      <c r="A1627" s="166" t="s">
        <v>3387</v>
      </c>
      <c r="B1627" s="167" t="s">
        <v>3388</v>
      </c>
      <c r="C1627" s="168" t="s">
        <v>293</v>
      </c>
      <c r="D1627" s="169">
        <v>616</v>
      </c>
      <c r="E1627" s="169">
        <v>52</v>
      </c>
      <c r="F1627" s="169">
        <v>668</v>
      </c>
      <c r="G1627" s="147">
        <v>9</v>
      </c>
    </row>
    <row r="1628" spans="1:7" ht="30" x14ac:dyDescent="0.25">
      <c r="A1628" s="166" t="s">
        <v>3389</v>
      </c>
      <c r="B1628" s="167" t="s">
        <v>3390</v>
      </c>
      <c r="C1628" s="168" t="s">
        <v>210</v>
      </c>
      <c r="D1628" s="169">
        <v>176.96</v>
      </c>
      <c r="E1628" s="169">
        <v>6.83</v>
      </c>
      <c r="F1628" s="169">
        <v>183.79</v>
      </c>
      <c r="G1628" s="147">
        <v>9</v>
      </c>
    </row>
    <row r="1629" spans="1:7" ht="30" x14ac:dyDescent="0.25">
      <c r="A1629" s="166" t="s">
        <v>3391</v>
      </c>
      <c r="B1629" s="167" t="s">
        <v>3392</v>
      </c>
      <c r="C1629" s="168" t="s">
        <v>210</v>
      </c>
      <c r="D1629" s="169">
        <v>19.309999999999999</v>
      </c>
      <c r="E1629" s="169">
        <v>10.09</v>
      </c>
      <c r="F1629" s="169">
        <v>29.4</v>
      </c>
      <c r="G1629" s="147">
        <v>9</v>
      </c>
    </row>
    <row r="1630" spans="1:7" x14ac:dyDescent="0.25">
      <c r="A1630" s="166" t="s">
        <v>3393</v>
      </c>
      <c r="B1630" s="167" t="s">
        <v>3394</v>
      </c>
      <c r="C1630" s="168" t="s">
        <v>210</v>
      </c>
      <c r="D1630" s="169">
        <v>83.16</v>
      </c>
      <c r="E1630" s="169"/>
      <c r="F1630" s="169">
        <v>83.16</v>
      </c>
      <c r="G1630" s="147">
        <v>9</v>
      </c>
    </row>
    <row r="1631" spans="1:7" x14ac:dyDescent="0.25">
      <c r="A1631" s="166" t="s">
        <v>3395</v>
      </c>
      <c r="B1631" s="167" t="s">
        <v>3396</v>
      </c>
      <c r="C1631" s="168" t="s">
        <v>210</v>
      </c>
      <c r="D1631" s="169">
        <v>47.98</v>
      </c>
      <c r="E1631" s="169">
        <v>31.96</v>
      </c>
      <c r="F1631" s="169">
        <v>79.94</v>
      </c>
      <c r="G1631" s="147">
        <v>9</v>
      </c>
    </row>
    <row r="1632" spans="1:7" ht="30" x14ac:dyDescent="0.25">
      <c r="A1632" s="166" t="s">
        <v>3397</v>
      </c>
      <c r="B1632" s="167" t="s">
        <v>3398</v>
      </c>
      <c r="C1632" s="168" t="s">
        <v>210</v>
      </c>
      <c r="D1632" s="169">
        <v>1388.9</v>
      </c>
      <c r="E1632" s="169"/>
      <c r="F1632" s="169">
        <v>1388.9</v>
      </c>
      <c r="G1632" s="147">
        <v>9</v>
      </c>
    </row>
    <row r="1633" spans="1:7" x14ac:dyDescent="0.25">
      <c r="A1633" s="166" t="s">
        <v>3399</v>
      </c>
      <c r="B1633" s="167" t="s">
        <v>3400</v>
      </c>
      <c r="C1633" s="168" t="s">
        <v>210</v>
      </c>
      <c r="D1633" s="169">
        <v>84.88</v>
      </c>
      <c r="E1633" s="169">
        <v>27.39</v>
      </c>
      <c r="F1633" s="169">
        <v>112.27</v>
      </c>
      <c r="G1633" s="147">
        <v>9</v>
      </c>
    </row>
    <row r="1634" spans="1:7" ht="30" x14ac:dyDescent="0.25">
      <c r="A1634" s="166" t="s">
        <v>3401</v>
      </c>
      <c r="B1634" s="167" t="s">
        <v>3402</v>
      </c>
      <c r="C1634" s="168" t="s">
        <v>210</v>
      </c>
      <c r="D1634" s="169">
        <v>652.03</v>
      </c>
      <c r="E1634" s="169"/>
      <c r="F1634" s="169">
        <v>652.03</v>
      </c>
      <c r="G1634" s="147">
        <v>9</v>
      </c>
    </row>
    <row r="1635" spans="1:7" x14ac:dyDescent="0.25">
      <c r="A1635" s="166" t="s">
        <v>3403</v>
      </c>
      <c r="B1635" s="167" t="s">
        <v>3404</v>
      </c>
      <c r="C1635" s="168"/>
      <c r="D1635" s="169"/>
      <c r="E1635" s="169"/>
      <c r="F1635" s="169"/>
      <c r="G1635" s="147">
        <v>5</v>
      </c>
    </row>
    <row r="1636" spans="1:7" x14ac:dyDescent="0.25">
      <c r="A1636" s="166" t="s">
        <v>3405</v>
      </c>
      <c r="B1636" s="167" t="s">
        <v>3406</v>
      </c>
      <c r="C1636" s="168" t="s">
        <v>268</v>
      </c>
      <c r="D1636" s="169">
        <v>1.38</v>
      </c>
      <c r="E1636" s="169">
        <v>6.77</v>
      </c>
      <c r="F1636" s="169">
        <v>8.15</v>
      </c>
      <c r="G1636" s="147">
        <v>9</v>
      </c>
    </row>
    <row r="1637" spans="1:7" x14ac:dyDescent="0.25">
      <c r="A1637" s="166" t="s">
        <v>3407</v>
      </c>
      <c r="B1637" s="167" t="s">
        <v>3408</v>
      </c>
      <c r="C1637" s="168" t="s">
        <v>268</v>
      </c>
      <c r="D1637" s="169">
        <v>76.59</v>
      </c>
      <c r="E1637" s="169">
        <v>6.77</v>
      </c>
      <c r="F1637" s="169">
        <v>83.36</v>
      </c>
      <c r="G1637" s="147">
        <v>9</v>
      </c>
    </row>
    <row r="1638" spans="1:7" ht="30" x14ac:dyDescent="0.25">
      <c r="A1638" s="166" t="s">
        <v>3409</v>
      </c>
      <c r="B1638" s="167" t="s">
        <v>3410</v>
      </c>
      <c r="C1638" s="168" t="s">
        <v>268</v>
      </c>
      <c r="D1638" s="169">
        <v>9.01</v>
      </c>
      <c r="E1638" s="169">
        <v>2.83</v>
      </c>
      <c r="F1638" s="169">
        <v>11.84</v>
      </c>
      <c r="G1638" s="147">
        <v>9</v>
      </c>
    </row>
    <row r="1639" spans="1:7" x14ac:dyDescent="0.25">
      <c r="A1639" s="166" t="s">
        <v>3411</v>
      </c>
      <c r="B1639" s="167" t="s">
        <v>3412</v>
      </c>
      <c r="C1639" s="168" t="s">
        <v>3413</v>
      </c>
      <c r="D1639" s="169">
        <v>0.14000000000000001</v>
      </c>
      <c r="E1639" s="169">
        <v>0.06</v>
      </c>
      <c r="F1639" s="169">
        <v>0.2</v>
      </c>
      <c r="G1639" s="147">
        <v>9</v>
      </c>
    </row>
    <row r="1640" spans="1:7" x14ac:dyDescent="0.25">
      <c r="A1640" s="166" t="s">
        <v>3414</v>
      </c>
      <c r="B1640" s="167" t="s">
        <v>3415</v>
      </c>
      <c r="C1640" s="168" t="s">
        <v>268</v>
      </c>
      <c r="D1640" s="169">
        <v>6.91</v>
      </c>
      <c r="E1640" s="169">
        <v>4.5199999999999996</v>
      </c>
      <c r="F1640" s="169">
        <v>11.43</v>
      </c>
      <c r="G1640" s="147">
        <v>9</v>
      </c>
    </row>
    <row r="1641" spans="1:7" x14ac:dyDescent="0.25">
      <c r="A1641" s="166" t="s">
        <v>3416</v>
      </c>
      <c r="B1641" s="167" t="s">
        <v>3417</v>
      </c>
      <c r="C1641" s="168" t="s">
        <v>3413</v>
      </c>
      <c r="D1641" s="169">
        <v>0.16</v>
      </c>
      <c r="E1641" s="169">
        <v>0.11</v>
      </c>
      <c r="F1641" s="169">
        <v>0.27</v>
      </c>
      <c r="G1641" s="147">
        <v>9</v>
      </c>
    </row>
    <row r="1642" spans="1:7" ht="30" x14ac:dyDescent="0.25">
      <c r="A1642" s="166" t="s">
        <v>3418</v>
      </c>
      <c r="B1642" s="167" t="s">
        <v>3419</v>
      </c>
      <c r="C1642" s="168" t="s">
        <v>268</v>
      </c>
      <c r="D1642" s="169">
        <v>7.4</v>
      </c>
      <c r="E1642" s="169">
        <v>0.08</v>
      </c>
      <c r="F1642" s="169">
        <v>7.48</v>
      </c>
      <c r="G1642" s="147">
        <v>9</v>
      </c>
    </row>
    <row r="1643" spans="1:7" ht="30" x14ac:dyDescent="0.25">
      <c r="A1643" s="166" t="s">
        <v>3420</v>
      </c>
      <c r="B1643" s="167" t="s">
        <v>3421</v>
      </c>
      <c r="C1643" s="168" t="s">
        <v>268</v>
      </c>
      <c r="D1643" s="169">
        <v>236.04</v>
      </c>
      <c r="E1643" s="169">
        <v>4.12</v>
      </c>
      <c r="F1643" s="169">
        <v>240.16</v>
      </c>
      <c r="G1643" s="147">
        <v>9</v>
      </c>
    </row>
    <row r="1644" spans="1:7" ht="30" x14ac:dyDescent="0.25">
      <c r="A1644" s="166" t="s">
        <v>3422</v>
      </c>
      <c r="B1644" s="167" t="s">
        <v>3423</v>
      </c>
      <c r="C1644" s="168" t="s">
        <v>268</v>
      </c>
      <c r="D1644" s="169">
        <v>282.14</v>
      </c>
      <c r="E1644" s="169">
        <v>4.12</v>
      </c>
      <c r="F1644" s="169">
        <v>286.26</v>
      </c>
      <c r="G1644" s="147">
        <v>9</v>
      </c>
    </row>
    <row r="1645" spans="1:7" ht="30" x14ac:dyDescent="0.25">
      <c r="A1645" s="166" t="s">
        <v>3424</v>
      </c>
      <c r="B1645" s="167" t="s">
        <v>3425</v>
      </c>
      <c r="C1645" s="168" t="s">
        <v>268</v>
      </c>
      <c r="D1645" s="169">
        <v>110.76</v>
      </c>
      <c r="E1645" s="169">
        <v>4.12</v>
      </c>
      <c r="F1645" s="169">
        <v>114.88</v>
      </c>
      <c r="G1645" s="147">
        <v>9</v>
      </c>
    </row>
    <row r="1646" spans="1:7" ht="45" x14ac:dyDescent="0.25">
      <c r="A1646" s="166" t="s">
        <v>3426</v>
      </c>
      <c r="B1646" s="167" t="s">
        <v>3427</v>
      </c>
      <c r="C1646" s="168" t="s">
        <v>268</v>
      </c>
      <c r="D1646" s="169">
        <v>105.21</v>
      </c>
      <c r="E1646" s="169">
        <v>4.12</v>
      </c>
      <c r="F1646" s="169">
        <v>109.33</v>
      </c>
      <c r="G1646" s="147">
        <v>5</v>
      </c>
    </row>
    <row r="1647" spans="1:7" x14ac:dyDescent="0.25">
      <c r="A1647" s="166" t="s">
        <v>3428</v>
      </c>
      <c r="B1647" s="167" t="s">
        <v>3429</v>
      </c>
      <c r="C1647" s="168"/>
      <c r="D1647" s="169"/>
      <c r="E1647" s="169"/>
      <c r="F1647" s="169"/>
      <c r="G1647" s="147">
        <v>9</v>
      </c>
    </row>
    <row r="1648" spans="1:7" ht="30" x14ac:dyDescent="0.25">
      <c r="A1648" s="166" t="s">
        <v>3430</v>
      </c>
      <c r="B1648" s="167" t="s">
        <v>3431</v>
      </c>
      <c r="C1648" s="168" t="s">
        <v>210</v>
      </c>
      <c r="D1648" s="169">
        <v>8.64</v>
      </c>
      <c r="E1648" s="169">
        <v>2.79</v>
      </c>
      <c r="F1648" s="169">
        <v>11.43</v>
      </c>
      <c r="G1648" s="147">
        <v>9</v>
      </c>
    </row>
    <row r="1649" spans="1:7" ht="30" x14ac:dyDescent="0.25">
      <c r="A1649" s="166" t="s">
        <v>3432</v>
      </c>
      <c r="B1649" s="167" t="s">
        <v>3433</v>
      </c>
      <c r="C1649" s="168" t="s">
        <v>210</v>
      </c>
      <c r="D1649" s="169">
        <v>26.32</v>
      </c>
      <c r="E1649" s="169">
        <v>2.79</v>
      </c>
      <c r="F1649" s="169">
        <v>29.11</v>
      </c>
      <c r="G1649" s="147">
        <v>9</v>
      </c>
    </row>
    <row r="1650" spans="1:7" x14ac:dyDescent="0.25">
      <c r="A1650" s="166" t="s">
        <v>3434</v>
      </c>
      <c r="B1650" s="167" t="s">
        <v>3435</v>
      </c>
      <c r="C1650" s="168" t="s">
        <v>268</v>
      </c>
      <c r="D1650" s="169">
        <v>48.69</v>
      </c>
      <c r="E1650" s="169">
        <v>19.14</v>
      </c>
      <c r="F1650" s="169">
        <v>67.83</v>
      </c>
      <c r="G1650" s="147">
        <v>9</v>
      </c>
    </row>
    <row r="1651" spans="1:7" x14ac:dyDescent="0.25">
      <c r="A1651" s="166" t="s">
        <v>3436</v>
      </c>
      <c r="B1651" s="167" t="s">
        <v>3437</v>
      </c>
      <c r="C1651" s="168" t="s">
        <v>268</v>
      </c>
      <c r="D1651" s="169">
        <v>97.05</v>
      </c>
      <c r="E1651" s="169">
        <v>19.14</v>
      </c>
      <c r="F1651" s="169">
        <v>116.19</v>
      </c>
      <c r="G1651" s="147">
        <v>9</v>
      </c>
    </row>
    <row r="1652" spans="1:7" ht="30" x14ac:dyDescent="0.25">
      <c r="A1652" s="166" t="s">
        <v>3438</v>
      </c>
      <c r="B1652" s="167" t="s">
        <v>3439</v>
      </c>
      <c r="C1652" s="168" t="s">
        <v>268</v>
      </c>
      <c r="D1652" s="169">
        <v>174.57</v>
      </c>
      <c r="E1652" s="169"/>
      <c r="F1652" s="169">
        <v>174.57</v>
      </c>
      <c r="G1652" s="147">
        <v>9</v>
      </c>
    </row>
    <row r="1653" spans="1:7" ht="30" x14ac:dyDescent="0.25">
      <c r="A1653" s="166" t="s">
        <v>3440</v>
      </c>
      <c r="B1653" s="167" t="s">
        <v>3441</v>
      </c>
      <c r="C1653" s="168" t="s">
        <v>268</v>
      </c>
      <c r="D1653" s="169">
        <v>399.7</v>
      </c>
      <c r="E1653" s="169"/>
      <c r="F1653" s="169">
        <v>399.7</v>
      </c>
      <c r="G1653" s="147">
        <v>9</v>
      </c>
    </row>
    <row r="1654" spans="1:7" ht="30" x14ac:dyDescent="0.25">
      <c r="A1654" s="166" t="s">
        <v>3442</v>
      </c>
      <c r="B1654" s="167" t="s">
        <v>3443</v>
      </c>
      <c r="C1654" s="168" t="s">
        <v>268</v>
      </c>
      <c r="D1654" s="169">
        <v>874.24</v>
      </c>
      <c r="E1654" s="169">
        <v>9.2899999999999991</v>
      </c>
      <c r="F1654" s="169">
        <v>883.53</v>
      </c>
      <c r="G1654" s="147">
        <v>9</v>
      </c>
    </row>
    <row r="1655" spans="1:7" ht="30" x14ac:dyDescent="0.25">
      <c r="A1655" s="166" t="s">
        <v>3444</v>
      </c>
      <c r="B1655" s="167" t="s">
        <v>3445</v>
      </c>
      <c r="C1655" s="168" t="s">
        <v>268</v>
      </c>
      <c r="D1655" s="169">
        <v>1215.8399999999999</v>
      </c>
      <c r="E1655" s="169">
        <v>9.2899999999999991</v>
      </c>
      <c r="F1655" s="169">
        <v>1225.1300000000001</v>
      </c>
      <c r="G1655" s="147">
        <v>9</v>
      </c>
    </row>
    <row r="1656" spans="1:7" x14ac:dyDescent="0.25">
      <c r="A1656" s="166" t="s">
        <v>3446</v>
      </c>
      <c r="B1656" s="167" t="s">
        <v>3447</v>
      </c>
      <c r="C1656" s="168" t="s">
        <v>268</v>
      </c>
      <c r="D1656" s="169">
        <v>170.74</v>
      </c>
      <c r="E1656" s="169"/>
      <c r="F1656" s="169">
        <v>170.74</v>
      </c>
      <c r="G1656" s="147">
        <v>5</v>
      </c>
    </row>
    <row r="1657" spans="1:7" x14ac:dyDescent="0.25">
      <c r="A1657" s="166" t="s">
        <v>3448</v>
      </c>
      <c r="B1657" s="167" t="s">
        <v>3449</v>
      </c>
      <c r="C1657" s="168"/>
      <c r="D1657" s="169"/>
      <c r="E1657" s="169"/>
      <c r="F1657" s="169"/>
      <c r="G1657" s="147">
        <v>9</v>
      </c>
    </row>
    <row r="1658" spans="1:7" x14ac:dyDescent="0.25">
      <c r="A1658" s="166" t="s">
        <v>3450</v>
      </c>
      <c r="B1658" s="167" t="s">
        <v>3451</v>
      </c>
      <c r="C1658" s="168" t="s">
        <v>726</v>
      </c>
      <c r="D1658" s="169">
        <v>10.32</v>
      </c>
      <c r="E1658" s="169">
        <v>12.35</v>
      </c>
      <c r="F1658" s="169">
        <v>22.67</v>
      </c>
      <c r="G1658" s="147">
        <v>9</v>
      </c>
    </row>
    <row r="1659" spans="1:7" x14ac:dyDescent="0.25">
      <c r="A1659" s="166" t="s">
        <v>3452</v>
      </c>
      <c r="B1659" s="167" t="s">
        <v>3453</v>
      </c>
      <c r="C1659" s="168" t="s">
        <v>3454</v>
      </c>
      <c r="D1659" s="169">
        <v>195.66</v>
      </c>
      <c r="E1659" s="169">
        <v>8.23</v>
      </c>
      <c r="F1659" s="169">
        <v>203.89</v>
      </c>
      <c r="G1659" s="147">
        <v>5</v>
      </c>
    </row>
    <row r="1660" spans="1:7" x14ac:dyDescent="0.25">
      <c r="A1660" s="166" t="s">
        <v>3455</v>
      </c>
      <c r="B1660" s="167" t="s">
        <v>3456</v>
      </c>
      <c r="C1660" s="168"/>
      <c r="D1660" s="169"/>
      <c r="E1660" s="169"/>
      <c r="F1660" s="169"/>
      <c r="G1660" s="147">
        <v>9</v>
      </c>
    </row>
    <row r="1661" spans="1:7" ht="30" x14ac:dyDescent="0.25">
      <c r="A1661" s="166" t="s">
        <v>3457</v>
      </c>
      <c r="B1661" s="167" t="s">
        <v>3458</v>
      </c>
      <c r="C1661" s="168" t="s">
        <v>268</v>
      </c>
      <c r="D1661" s="169">
        <v>4.8099999999999996</v>
      </c>
      <c r="E1661" s="169">
        <v>2.5099999999999998</v>
      </c>
      <c r="F1661" s="169">
        <v>7.32</v>
      </c>
      <c r="G1661" s="147">
        <v>9</v>
      </c>
    </row>
    <row r="1662" spans="1:7" ht="30" x14ac:dyDescent="0.25">
      <c r="A1662" s="166" t="s">
        <v>3459</v>
      </c>
      <c r="B1662" s="167" t="s">
        <v>3460</v>
      </c>
      <c r="C1662" s="168" t="s">
        <v>268</v>
      </c>
      <c r="D1662" s="169">
        <v>9.64</v>
      </c>
      <c r="E1662" s="169">
        <v>5.0199999999999996</v>
      </c>
      <c r="F1662" s="169">
        <v>14.66</v>
      </c>
      <c r="G1662" s="147">
        <v>9</v>
      </c>
    </row>
    <row r="1663" spans="1:7" ht="30" x14ac:dyDescent="0.25">
      <c r="A1663" s="166" t="s">
        <v>3461</v>
      </c>
      <c r="B1663" s="167" t="s">
        <v>3462</v>
      </c>
      <c r="C1663" s="168" t="s">
        <v>268</v>
      </c>
      <c r="D1663" s="169">
        <v>14.46</v>
      </c>
      <c r="E1663" s="169">
        <v>7.52</v>
      </c>
      <c r="F1663" s="169">
        <v>21.98</v>
      </c>
      <c r="G1663" s="147">
        <v>9</v>
      </c>
    </row>
    <row r="1664" spans="1:7" ht="30" x14ac:dyDescent="0.25">
      <c r="A1664" s="166" t="s">
        <v>3463</v>
      </c>
      <c r="B1664" s="167" t="s">
        <v>3464</v>
      </c>
      <c r="C1664" s="168" t="s">
        <v>268</v>
      </c>
      <c r="D1664" s="169">
        <v>19.28</v>
      </c>
      <c r="E1664" s="169">
        <v>10.029999999999999</v>
      </c>
      <c r="F1664" s="169">
        <v>29.31</v>
      </c>
      <c r="G1664" s="147">
        <v>9</v>
      </c>
    </row>
    <row r="1665" spans="1:7" ht="30" x14ac:dyDescent="0.25">
      <c r="A1665" s="166" t="s">
        <v>3465</v>
      </c>
      <c r="B1665" s="167" t="s">
        <v>3466</v>
      </c>
      <c r="C1665" s="168" t="s">
        <v>268</v>
      </c>
      <c r="D1665" s="169">
        <v>28.96</v>
      </c>
      <c r="E1665" s="169">
        <v>15.06</v>
      </c>
      <c r="F1665" s="169">
        <v>44.02</v>
      </c>
      <c r="G1665" s="147">
        <v>9</v>
      </c>
    </row>
    <row r="1666" spans="1:7" ht="30" x14ac:dyDescent="0.25">
      <c r="A1666" s="166" t="s">
        <v>3467</v>
      </c>
      <c r="B1666" s="167" t="s">
        <v>3468</v>
      </c>
      <c r="C1666" s="168" t="s">
        <v>268</v>
      </c>
      <c r="D1666" s="169">
        <v>28.51</v>
      </c>
      <c r="E1666" s="169">
        <v>1.55</v>
      </c>
      <c r="F1666" s="169">
        <v>30.06</v>
      </c>
      <c r="G1666" s="147">
        <v>9</v>
      </c>
    </row>
    <row r="1667" spans="1:7" ht="30" x14ac:dyDescent="0.25">
      <c r="A1667" s="166" t="s">
        <v>3469</v>
      </c>
      <c r="B1667" s="167" t="s">
        <v>3470</v>
      </c>
      <c r="C1667" s="168" t="s">
        <v>268</v>
      </c>
      <c r="D1667" s="169">
        <v>50.69</v>
      </c>
      <c r="E1667" s="169">
        <v>2.17</v>
      </c>
      <c r="F1667" s="169">
        <v>52.86</v>
      </c>
      <c r="G1667" s="147">
        <v>9</v>
      </c>
    </row>
    <row r="1668" spans="1:7" ht="30" x14ac:dyDescent="0.25">
      <c r="A1668" s="166" t="s">
        <v>3471</v>
      </c>
      <c r="B1668" s="167" t="s">
        <v>3472</v>
      </c>
      <c r="C1668" s="168" t="s">
        <v>268</v>
      </c>
      <c r="D1668" s="169">
        <v>72.13</v>
      </c>
      <c r="E1668" s="169">
        <v>2.79</v>
      </c>
      <c r="F1668" s="169">
        <v>74.92</v>
      </c>
      <c r="G1668" s="147">
        <v>5</v>
      </c>
    </row>
    <row r="1669" spans="1:7" x14ac:dyDescent="0.25">
      <c r="A1669" s="166" t="s">
        <v>3473</v>
      </c>
      <c r="B1669" s="167" t="s">
        <v>3474</v>
      </c>
      <c r="C1669" s="168"/>
      <c r="D1669" s="169"/>
      <c r="E1669" s="169"/>
      <c r="F1669" s="169"/>
      <c r="G1669" s="147">
        <v>9</v>
      </c>
    </row>
    <row r="1670" spans="1:7" x14ac:dyDescent="0.25">
      <c r="A1670" s="166" t="s">
        <v>3475</v>
      </c>
      <c r="B1670" s="167" t="s">
        <v>3476</v>
      </c>
      <c r="C1670" s="168" t="s">
        <v>210</v>
      </c>
      <c r="D1670" s="169">
        <v>30.83</v>
      </c>
      <c r="E1670" s="169">
        <v>10.5</v>
      </c>
      <c r="F1670" s="169">
        <v>41.33</v>
      </c>
      <c r="G1670" s="147">
        <v>9</v>
      </c>
    </row>
    <row r="1671" spans="1:7" ht="30" x14ac:dyDescent="0.25">
      <c r="A1671" s="166" t="s">
        <v>3477</v>
      </c>
      <c r="B1671" s="167" t="s">
        <v>3478</v>
      </c>
      <c r="C1671" s="168" t="s">
        <v>268</v>
      </c>
      <c r="D1671" s="169">
        <v>1.7</v>
      </c>
      <c r="E1671" s="169">
        <v>10.5</v>
      </c>
      <c r="F1671" s="169">
        <v>12.2</v>
      </c>
      <c r="G1671" s="147">
        <v>9</v>
      </c>
    </row>
    <row r="1672" spans="1:7" ht="30" x14ac:dyDescent="0.25">
      <c r="A1672" s="166" t="s">
        <v>3479</v>
      </c>
      <c r="B1672" s="167" t="s">
        <v>3480</v>
      </c>
      <c r="C1672" s="168" t="s">
        <v>268</v>
      </c>
      <c r="D1672" s="169">
        <v>2.59</v>
      </c>
      <c r="E1672" s="169">
        <v>10.5</v>
      </c>
      <c r="F1672" s="169">
        <v>13.09</v>
      </c>
      <c r="G1672" s="147">
        <v>9</v>
      </c>
    </row>
    <row r="1673" spans="1:7" ht="30" x14ac:dyDescent="0.25">
      <c r="A1673" s="166" t="s">
        <v>3481</v>
      </c>
      <c r="B1673" s="167" t="s">
        <v>3482</v>
      </c>
      <c r="C1673" s="168" t="s">
        <v>268</v>
      </c>
      <c r="D1673" s="169">
        <v>3.06</v>
      </c>
      <c r="E1673" s="169">
        <v>10.5</v>
      </c>
      <c r="F1673" s="169">
        <v>13.56</v>
      </c>
      <c r="G1673" s="147">
        <v>9</v>
      </c>
    </row>
    <row r="1674" spans="1:7" ht="30" x14ac:dyDescent="0.25">
      <c r="A1674" s="166" t="s">
        <v>3483</v>
      </c>
      <c r="B1674" s="167" t="s">
        <v>3484</v>
      </c>
      <c r="C1674" s="168" t="s">
        <v>268</v>
      </c>
      <c r="D1674" s="169">
        <v>3.68</v>
      </c>
      <c r="E1674" s="169">
        <v>10.5</v>
      </c>
      <c r="F1674" s="169">
        <v>14.18</v>
      </c>
      <c r="G1674" s="147">
        <v>9</v>
      </c>
    </row>
    <row r="1675" spans="1:7" ht="30" x14ac:dyDescent="0.25">
      <c r="A1675" s="166" t="s">
        <v>3485</v>
      </c>
      <c r="B1675" s="167" t="s">
        <v>3486</v>
      </c>
      <c r="C1675" s="168" t="s">
        <v>268</v>
      </c>
      <c r="D1675" s="169">
        <v>5.08</v>
      </c>
      <c r="E1675" s="169">
        <v>10.5</v>
      </c>
      <c r="F1675" s="169">
        <v>15.58</v>
      </c>
      <c r="G1675" s="147">
        <v>9</v>
      </c>
    </row>
    <row r="1676" spans="1:7" ht="30" x14ac:dyDescent="0.25">
      <c r="A1676" s="166" t="s">
        <v>3487</v>
      </c>
      <c r="B1676" s="167" t="s">
        <v>3488</v>
      </c>
      <c r="C1676" s="168" t="s">
        <v>268</v>
      </c>
      <c r="D1676" s="169">
        <v>9.26</v>
      </c>
      <c r="E1676" s="169">
        <v>10.5</v>
      </c>
      <c r="F1676" s="169">
        <v>19.760000000000002</v>
      </c>
      <c r="G1676" s="147">
        <v>9</v>
      </c>
    </row>
    <row r="1677" spans="1:7" ht="30" x14ac:dyDescent="0.25">
      <c r="A1677" s="166" t="s">
        <v>3489</v>
      </c>
      <c r="B1677" s="167" t="s">
        <v>3490</v>
      </c>
      <c r="C1677" s="168" t="s">
        <v>268</v>
      </c>
      <c r="D1677" s="169">
        <v>7.11</v>
      </c>
      <c r="E1677" s="169">
        <v>10.5</v>
      </c>
      <c r="F1677" s="169">
        <v>17.61</v>
      </c>
      <c r="G1677" s="147">
        <v>9</v>
      </c>
    </row>
    <row r="1678" spans="1:7" ht="30" x14ac:dyDescent="0.25">
      <c r="A1678" s="166" t="s">
        <v>3491</v>
      </c>
      <c r="B1678" s="167" t="s">
        <v>3492</v>
      </c>
      <c r="C1678" s="168" t="s">
        <v>268</v>
      </c>
      <c r="D1678" s="169">
        <v>7.65</v>
      </c>
      <c r="E1678" s="169">
        <v>10.5</v>
      </c>
      <c r="F1678" s="169">
        <v>18.149999999999999</v>
      </c>
      <c r="G1678" s="147">
        <v>9</v>
      </c>
    </row>
    <row r="1679" spans="1:7" ht="30" x14ac:dyDescent="0.25">
      <c r="A1679" s="166" t="s">
        <v>3493</v>
      </c>
      <c r="B1679" s="167" t="s">
        <v>3494</v>
      </c>
      <c r="C1679" s="168" t="s">
        <v>268</v>
      </c>
      <c r="D1679" s="169">
        <v>8.49</v>
      </c>
      <c r="E1679" s="169">
        <v>10.5</v>
      </c>
      <c r="F1679" s="169">
        <v>18.989999999999998</v>
      </c>
      <c r="G1679" s="147">
        <v>9</v>
      </c>
    </row>
    <row r="1680" spans="1:7" ht="30" x14ac:dyDescent="0.25">
      <c r="A1680" s="166" t="s">
        <v>3495</v>
      </c>
      <c r="B1680" s="167" t="s">
        <v>3496</v>
      </c>
      <c r="C1680" s="168" t="s">
        <v>268</v>
      </c>
      <c r="D1680" s="169">
        <v>9.64</v>
      </c>
      <c r="E1680" s="169">
        <v>10.5</v>
      </c>
      <c r="F1680" s="169">
        <v>20.14</v>
      </c>
      <c r="G1680" s="147">
        <v>9</v>
      </c>
    </row>
    <row r="1681" spans="1:7" ht="30" x14ac:dyDescent="0.25">
      <c r="A1681" s="166" t="s">
        <v>3497</v>
      </c>
      <c r="B1681" s="167" t="s">
        <v>3498</v>
      </c>
      <c r="C1681" s="168" t="s">
        <v>268</v>
      </c>
      <c r="D1681" s="169">
        <v>21.27</v>
      </c>
      <c r="E1681" s="169">
        <v>10.5</v>
      </c>
      <c r="F1681" s="169">
        <v>31.77</v>
      </c>
      <c r="G1681" s="147">
        <v>9</v>
      </c>
    </row>
    <row r="1682" spans="1:7" ht="30" x14ac:dyDescent="0.25">
      <c r="A1682" s="166" t="s">
        <v>3499</v>
      </c>
      <c r="B1682" s="167" t="s">
        <v>3500</v>
      </c>
      <c r="C1682" s="168" t="s">
        <v>268</v>
      </c>
      <c r="D1682" s="169">
        <v>24.6</v>
      </c>
      <c r="E1682" s="169">
        <v>10.5</v>
      </c>
      <c r="F1682" s="169">
        <v>35.1</v>
      </c>
      <c r="G1682" s="147">
        <v>9</v>
      </c>
    </row>
    <row r="1683" spans="1:7" ht="30" x14ac:dyDescent="0.25">
      <c r="A1683" s="166" t="s">
        <v>3501</v>
      </c>
      <c r="B1683" s="167" t="s">
        <v>3502</v>
      </c>
      <c r="C1683" s="168" t="s">
        <v>268</v>
      </c>
      <c r="D1683" s="169">
        <v>28.09</v>
      </c>
      <c r="E1683" s="169">
        <v>10.5</v>
      </c>
      <c r="F1683" s="169">
        <v>38.590000000000003</v>
      </c>
      <c r="G1683" s="147">
        <v>9</v>
      </c>
    </row>
    <row r="1684" spans="1:7" ht="30" x14ac:dyDescent="0.25">
      <c r="A1684" s="166" t="s">
        <v>3503</v>
      </c>
      <c r="B1684" s="167" t="s">
        <v>3504</v>
      </c>
      <c r="C1684" s="168" t="s">
        <v>268</v>
      </c>
      <c r="D1684" s="169">
        <v>33.14</v>
      </c>
      <c r="E1684" s="169">
        <v>10.5</v>
      </c>
      <c r="F1684" s="169">
        <v>43.64</v>
      </c>
      <c r="G1684" s="147">
        <v>9</v>
      </c>
    </row>
    <row r="1685" spans="1:7" ht="30" x14ac:dyDescent="0.25">
      <c r="A1685" s="166" t="s">
        <v>3505</v>
      </c>
      <c r="B1685" s="167" t="s">
        <v>3506</v>
      </c>
      <c r="C1685" s="168" t="s">
        <v>268</v>
      </c>
      <c r="D1685" s="169">
        <v>36.659999999999997</v>
      </c>
      <c r="E1685" s="169">
        <v>10.5</v>
      </c>
      <c r="F1685" s="169">
        <v>47.16</v>
      </c>
      <c r="G1685" s="147">
        <v>9</v>
      </c>
    </row>
    <row r="1686" spans="1:7" ht="30" x14ac:dyDescent="0.25">
      <c r="A1686" s="166" t="s">
        <v>3507</v>
      </c>
      <c r="B1686" s="167" t="s">
        <v>3508</v>
      </c>
      <c r="C1686" s="168" t="s">
        <v>268</v>
      </c>
      <c r="D1686" s="169">
        <v>46.48</v>
      </c>
      <c r="E1686" s="169">
        <v>10.5</v>
      </c>
      <c r="F1686" s="169">
        <v>56.98</v>
      </c>
      <c r="G1686" s="147">
        <v>9</v>
      </c>
    </row>
    <row r="1687" spans="1:7" ht="30" x14ac:dyDescent="0.25">
      <c r="A1687" s="166" t="s">
        <v>3509</v>
      </c>
      <c r="B1687" s="167" t="s">
        <v>3510</v>
      </c>
      <c r="C1687" s="168" t="s">
        <v>268</v>
      </c>
      <c r="D1687" s="169">
        <v>57.76</v>
      </c>
      <c r="E1687" s="169">
        <v>10.5</v>
      </c>
      <c r="F1687" s="169">
        <v>68.260000000000005</v>
      </c>
      <c r="G1687" s="147">
        <v>9</v>
      </c>
    </row>
    <row r="1688" spans="1:7" ht="30" x14ac:dyDescent="0.25">
      <c r="A1688" s="166" t="s">
        <v>3511</v>
      </c>
      <c r="B1688" s="167" t="s">
        <v>3512</v>
      </c>
      <c r="C1688" s="168" t="s">
        <v>268</v>
      </c>
      <c r="D1688" s="169">
        <v>62.38</v>
      </c>
      <c r="E1688" s="169">
        <v>10.5</v>
      </c>
      <c r="F1688" s="169">
        <v>72.88</v>
      </c>
      <c r="G1688" s="147">
        <v>9</v>
      </c>
    </row>
    <row r="1689" spans="1:7" ht="30" x14ac:dyDescent="0.25">
      <c r="A1689" s="166" t="s">
        <v>3513</v>
      </c>
      <c r="B1689" s="167" t="s">
        <v>3514</v>
      </c>
      <c r="C1689" s="168" t="s">
        <v>268</v>
      </c>
      <c r="D1689" s="169">
        <v>101.93</v>
      </c>
      <c r="E1689" s="169">
        <v>10.5</v>
      </c>
      <c r="F1689" s="169">
        <v>112.43</v>
      </c>
      <c r="G1689" s="147">
        <v>9</v>
      </c>
    </row>
    <row r="1690" spans="1:7" ht="30" x14ac:dyDescent="0.25">
      <c r="A1690" s="166" t="s">
        <v>3515</v>
      </c>
      <c r="B1690" s="167" t="s">
        <v>3516</v>
      </c>
      <c r="C1690" s="168" t="s">
        <v>268</v>
      </c>
      <c r="D1690" s="169">
        <v>118.31</v>
      </c>
      <c r="E1690" s="169">
        <v>10.5</v>
      </c>
      <c r="F1690" s="169">
        <v>128.81</v>
      </c>
      <c r="G1690" s="147">
        <v>9</v>
      </c>
    </row>
    <row r="1691" spans="1:7" ht="30" x14ac:dyDescent="0.25">
      <c r="A1691" s="166" t="s">
        <v>3517</v>
      </c>
      <c r="B1691" s="167" t="s">
        <v>3518</v>
      </c>
      <c r="C1691" s="168" t="s">
        <v>268</v>
      </c>
      <c r="D1691" s="169">
        <v>146.31</v>
      </c>
      <c r="E1691" s="169">
        <v>10.5</v>
      </c>
      <c r="F1691" s="169">
        <v>156.81</v>
      </c>
      <c r="G1691" s="147">
        <v>9</v>
      </c>
    </row>
    <row r="1692" spans="1:7" ht="30" x14ac:dyDescent="0.25">
      <c r="A1692" s="166" t="s">
        <v>3519</v>
      </c>
      <c r="B1692" s="167" t="s">
        <v>3520</v>
      </c>
      <c r="C1692" s="168" t="s">
        <v>210</v>
      </c>
      <c r="D1692" s="169">
        <v>190.14</v>
      </c>
      <c r="E1692" s="169">
        <v>19.260000000000002</v>
      </c>
      <c r="F1692" s="169">
        <v>209.4</v>
      </c>
      <c r="G1692" s="147">
        <v>9</v>
      </c>
    </row>
    <row r="1693" spans="1:7" ht="30" x14ac:dyDescent="0.25">
      <c r="A1693" s="166" t="s">
        <v>3521</v>
      </c>
      <c r="B1693" s="167" t="s">
        <v>3522</v>
      </c>
      <c r="C1693" s="168" t="s">
        <v>268</v>
      </c>
      <c r="D1693" s="169">
        <v>16.95</v>
      </c>
      <c r="E1693" s="169">
        <v>10.5</v>
      </c>
      <c r="F1693" s="169">
        <v>27.45</v>
      </c>
      <c r="G1693" s="147">
        <v>9</v>
      </c>
    </row>
    <row r="1694" spans="1:7" ht="30" x14ac:dyDescent="0.25">
      <c r="A1694" s="166" t="s">
        <v>3523</v>
      </c>
      <c r="B1694" s="167" t="s">
        <v>3524</v>
      </c>
      <c r="C1694" s="168" t="s">
        <v>268</v>
      </c>
      <c r="D1694" s="169">
        <v>19.07</v>
      </c>
      <c r="E1694" s="169">
        <v>10.5</v>
      </c>
      <c r="F1694" s="169">
        <v>29.57</v>
      </c>
      <c r="G1694" s="147">
        <v>5</v>
      </c>
    </row>
    <row r="1695" spans="1:7" x14ac:dyDescent="0.25">
      <c r="A1695" s="166" t="s">
        <v>3525</v>
      </c>
      <c r="B1695" s="167" t="s">
        <v>3526</v>
      </c>
      <c r="C1695" s="168"/>
      <c r="D1695" s="169"/>
      <c r="E1695" s="169"/>
      <c r="F1695" s="169"/>
      <c r="G1695" s="147">
        <v>9</v>
      </c>
    </row>
    <row r="1696" spans="1:7" ht="30" x14ac:dyDescent="0.25">
      <c r="A1696" s="166" t="s">
        <v>3527</v>
      </c>
      <c r="B1696" s="167" t="s">
        <v>3528</v>
      </c>
      <c r="C1696" s="168" t="s">
        <v>210</v>
      </c>
      <c r="D1696" s="169">
        <v>64.97</v>
      </c>
      <c r="E1696" s="169">
        <v>17.920000000000002</v>
      </c>
      <c r="F1696" s="169">
        <v>82.89</v>
      </c>
      <c r="G1696" s="147">
        <v>9</v>
      </c>
    </row>
    <row r="1697" spans="1:7" ht="30" x14ac:dyDescent="0.25">
      <c r="A1697" s="166" t="s">
        <v>3529</v>
      </c>
      <c r="B1697" s="167" t="s">
        <v>3530</v>
      </c>
      <c r="C1697" s="168" t="s">
        <v>210</v>
      </c>
      <c r="D1697" s="169">
        <v>73.52</v>
      </c>
      <c r="E1697" s="169">
        <v>17.920000000000002</v>
      </c>
      <c r="F1697" s="169">
        <v>91.44</v>
      </c>
      <c r="G1697" s="147">
        <v>9</v>
      </c>
    </row>
    <row r="1698" spans="1:7" ht="30" x14ac:dyDescent="0.25">
      <c r="A1698" s="166" t="s">
        <v>3531</v>
      </c>
      <c r="B1698" s="167" t="s">
        <v>3532</v>
      </c>
      <c r="C1698" s="168" t="s">
        <v>210</v>
      </c>
      <c r="D1698" s="169">
        <v>138.12</v>
      </c>
      <c r="E1698" s="169">
        <v>22.56</v>
      </c>
      <c r="F1698" s="169">
        <v>160.68</v>
      </c>
      <c r="G1698" s="147">
        <v>9</v>
      </c>
    </row>
    <row r="1699" spans="1:7" ht="30" x14ac:dyDescent="0.25">
      <c r="A1699" s="166" t="s">
        <v>3533</v>
      </c>
      <c r="B1699" s="167" t="s">
        <v>3534</v>
      </c>
      <c r="C1699" s="168" t="s">
        <v>210</v>
      </c>
      <c r="D1699" s="169">
        <v>145.72999999999999</v>
      </c>
      <c r="E1699" s="169">
        <v>22.56</v>
      </c>
      <c r="F1699" s="169">
        <v>168.29</v>
      </c>
      <c r="G1699" s="147">
        <v>9</v>
      </c>
    </row>
    <row r="1700" spans="1:7" x14ac:dyDescent="0.25">
      <c r="A1700" s="166" t="s">
        <v>3535</v>
      </c>
      <c r="B1700" s="167" t="s">
        <v>3536</v>
      </c>
      <c r="C1700" s="168" t="s">
        <v>210</v>
      </c>
      <c r="D1700" s="169">
        <v>145.69</v>
      </c>
      <c r="E1700" s="169"/>
      <c r="F1700" s="169">
        <v>145.69</v>
      </c>
      <c r="G1700" s="147">
        <v>5</v>
      </c>
    </row>
    <row r="1701" spans="1:7" x14ac:dyDescent="0.25">
      <c r="A1701" s="166" t="s">
        <v>3537</v>
      </c>
      <c r="B1701" s="167" t="s">
        <v>3538</v>
      </c>
      <c r="C1701" s="168"/>
      <c r="D1701" s="169"/>
      <c r="E1701" s="169"/>
      <c r="F1701" s="169"/>
      <c r="G1701" s="147">
        <v>9</v>
      </c>
    </row>
    <row r="1702" spans="1:7" ht="30" x14ac:dyDescent="0.25">
      <c r="A1702" s="166" t="s">
        <v>3539</v>
      </c>
      <c r="B1702" s="167" t="s">
        <v>3540</v>
      </c>
      <c r="C1702" s="168" t="s">
        <v>210</v>
      </c>
      <c r="D1702" s="169">
        <v>10.84</v>
      </c>
      <c r="E1702" s="169">
        <v>7.43</v>
      </c>
      <c r="F1702" s="169">
        <v>18.27</v>
      </c>
      <c r="G1702" s="147">
        <v>9</v>
      </c>
    </row>
    <row r="1703" spans="1:7" ht="30" x14ac:dyDescent="0.25">
      <c r="A1703" s="166" t="s">
        <v>3541</v>
      </c>
      <c r="B1703" s="167" t="s">
        <v>3542</v>
      </c>
      <c r="C1703" s="168" t="s">
        <v>210</v>
      </c>
      <c r="D1703" s="169">
        <v>7.58</v>
      </c>
      <c r="E1703" s="169">
        <v>7.43</v>
      </c>
      <c r="F1703" s="169">
        <v>15.01</v>
      </c>
      <c r="G1703" s="147">
        <v>9</v>
      </c>
    </row>
    <row r="1704" spans="1:7" ht="30" x14ac:dyDescent="0.25">
      <c r="A1704" s="166" t="s">
        <v>3543</v>
      </c>
      <c r="B1704" s="167" t="s">
        <v>3544</v>
      </c>
      <c r="C1704" s="168" t="s">
        <v>210</v>
      </c>
      <c r="D1704" s="169">
        <v>52.9</v>
      </c>
      <c r="E1704" s="169">
        <v>7.43</v>
      </c>
      <c r="F1704" s="169">
        <v>60.33</v>
      </c>
      <c r="G1704" s="147">
        <v>9</v>
      </c>
    </row>
    <row r="1705" spans="1:7" ht="30" x14ac:dyDescent="0.25">
      <c r="A1705" s="166" t="s">
        <v>3545</v>
      </c>
      <c r="B1705" s="167" t="s">
        <v>3546</v>
      </c>
      <c r="C1705" s="168" t="s">
        <v>210</v>
      </c>
      <c r="D1705" s="169">
        <v>81.180000000000007</v>
      </c>
      <c r="E1705" s="169">
        <v>20.6</v>
      </c>
      <c r="F1705" s="169">
        <v>101.78</v>
      </c>
      <c r="G1705" s="147">
        <v>9</v>
      </c>
    </row>
    <row r="1706" spans="1:7" ht="30" x14ac:dyDescent="0.25">
      <c r="A1706" s="166" t="s">
        <v>3547</v>
      </c>
      <c r="B1706" s="167" t="s">
        <v>3548</v>
      </c>
      <c r="C1706" s="168" t="s">
        <v>210</v>
      </c>
      <c r="D1706" s="169">
        <v>49.65</v>
      </c>
      <c r="E1706" s="169">
        <v>7.43</v>
      </c>
      <c r="F1706" s="169">
        <v>57.08</v>
      </c>
      <c r="G1706" s="147">
        <v>9</v>
      </c>
    </row>
    <row r="1707" spans="1:7" ht="30" x14ac:dyDescent="0.25">
      <c r="A1707" s="166" t="s">
        <v>3549</v>
      </c>
      <c r="B1707" s="167" t="s">
        <v>3550</v>
      </c>
      <c r="C1707" s="168" t="s">
        <v>210</v>
      </c>
      <c r="D1707" s="169">
        <v>76.63</v>
      </c>
      <c r="E1707" s="169">
        <v>20.6</v>
      </c>
      <c r="F1707" s="169">
        <v>97.23</v>
      </c>
      <c r="G1707" s="147">
        <v>9</v>
      </c>
    </row>
    <row r="1708" spans="1:7" ht="30" x14ac:dyDescent="0.25">
      <c r="A1708" s="166" t="s">
        <v>3551</v>
      </c>
      <c r="B1708" s="167" t="s">
        <v>3552</v>
      </c>
      <c r="C1708" s="168" t="s">
        <v>210</v>
      </c>
      <c r="D1708" s="169">
        <v>45.64</v>
      </c>
      <c r="E1708" s="169">
        <v>24.31</v>
      </c>
      <c r="F1708" s="169">
        <v>69.95</v>
      </c>
      <c r="G1708" s="147">
        <v>5</v>
      </c>
    </row>
    <row r="1709" spans="1:7" x14ac:dyDescent="0.25">
      <c r="A1709" s="166" t="s">
        <v>3553</v>
      </c>
      <c r="B1709" s="167" t="s">
        <v>3554</v>
      </c>
      <c r="C1709" s="168"/>
      <c r="D1709" s="169"/>
      <c r="E1709" s="169"/>
      <c r="F1709" s="169"/>
      <c r="G1709" s="147">
        <v>9</v>
      </c>
    </row>
    <row r="1710" spans="1:7" x14ac:dyDescent="0.25">
      <c r="A1710" s="166" t="s">
        <v>3555</v>
      </c>
      <c r="B1710" s="167" t="s">
        <v>3556</v>
      </c>
      <c r="C1710" s="168" t="s">
        <v>293</v>
      </c>
      <c r="D1710" s="169">
        <v>468.34</v>
      </c>
      <c r="E1710" s="169">
        <v>321.36</v>
      </c>
      <c r="F1710" s="169">
        <v>789.7</v>
      </c>
      <c r="G1710" s="147">
        <v>9</v>
      </c>
    </row>
    <row r="1711" spans="1:7" ht="30" x14ac:dyDescent="0.25">
      <c r="A1711" s="166" t="s">
        <v>3557</v>
      </c>
      <c r="B1711" s="167" t="s">
        <v>3558</v>
      </c>
      <c r="C1711" s="168" t="s">
        <v>293</v>
      </c>
      <c r="D1711" s="169">
        <v>510.63</v>
      </c>
      <c r="E1711" s="169">
        <v>37.15</v>
      </c>
      <c r="F1711" s="169">
        <v>547.78</v>
      </c>
      <c r="G1711" s="147">
        <v>9</v>
      </c>
    </row>
    <row r="1712" spans="1:7" ht="30" x14ac:dyDescent="0.25">
      <c r="A1712" s="166" t="s">
        <v>3559</v>
      </c>
      <c r="B1712" s="167" t="s">
        <v>3560</v>
      </c>
      <c r="C1712" s="168" t="s">
        <v>210</v>
      </c>
      <c r="D1712" s="169">
        <v>5.58</v>
      </c>
      <c r="E1712" s="169">
        <v>7.83</v>
      </c>
      <c r="F1712" s="169">
        <v>13.41</v>
      </c>
      <c r="G1712" s="147">
        <v>9</v>
      </c>
    </row>
    <row r="1713" spans="1:7" ht="30" x14ac:dyDescent="0.25">
      <c r="A1713" s="166" t="s">
        <v>3561</v>
      </c>
      <c r="B1713" s="167" t="s">
        <v>3562</v>
      </c>
      <c r="C1713" s="168" t="s">
        <v>210</v>
      </c>
      <c r="D1713" s="169">
        <v>18.28</v>
      </c>
      <c r="E1713" s="169">
        <v>15.66</v>
      </c>
      <c r="F1713" s="169">
        <v>33.94</v>
      </c>
      <c r="G1713" s="147">
        <v>9</v>
      </c>
    </row>
    <row r="1714" spans="1:7" ht="30" x14ac:dyDescent="0.25">
      <c r="A1714" s="166" t="s">
        <v>3563</v>
      </c>
      <c r="B1714" s="167" t="s">
        <v>3564</v>
      </c>
      <c r="C1714" s="168" t="s">
        <v>210</v>
      </c>
      <c r="D1714" s="169">
        <v>58.18</v>
      </c>
      <c r="E1714" s="169">
        <v>7.83</v>
      </c>
      <c r="F1714" s="169">
        <v>66.010000000000005</v>
      </c>
      <c r="G1714" s="147">
        <v>5</v>
      </c>
    </row>
    <row r="1715" spans="1:7" x14ac:dyDescent="0.25">
      <c r="A1715" s="166" t="s">
        <v>3565</v>
      </c>
      <c r="B1715" s="167" t="s">
        <v>3566</v>
      </c>
      <c r="C1715" s="168"/>
      <c r="D1715" s="169"/>
      <c r="E1715" s="169"/>
      <c r="F1715" s="169"/>
      <c r="G1715" s="147">
        <v>9</v>
      </c>
    </row>
    <row r="1716" spans="1:7" x14ac:dyDescent="0.25">
      <c r="A1716" s="166" t="s">
        <v>3567</v>
      </c>
      <c r="B1716" s="167" t="s">
        <v>3568</v>
      </c>
      <c r="C1716" s="168" t="s">
        <v>293</v>
      </c>
      <c r="D1716" s="169"/>
      <c r="E1716" s="169">
        <v>74.28</v>
      </c>
      <c r="F1716" s="169">
        <v>74.28</v>
      </c>
      <c r="G1716" s="147">
        <v>9</v>
      </c>
    </row>
    <row r="1717" spans="1:7" x14ac:dyDescent="0.25">
      <c r="A1717" s="166" t="s">
        <v>3569</v>
      </c>
      <c r="B1717" s="167" t="s">
        <v>3570</v>
      </c>
      <c r="C1717" s="168" t="s">
        <v>210</v>
      </c>
      <c r="D1717" s="169">
        <v>4.95</v>
      </c>
      <c r="E1717" s="169">
        <v>3.71</v>
      </c>
      <c r="F1717" s="169">
        <v>8.66</v>
      </c>
      <c r="G1717" s="147">
        <v>9</v>
      </c>
    </row>
    <row r="1718" spans="1:7" x14ac:dyDescent="0.25">
      <c r="A1718" s="166" t="s">
        <v>3571</v>
      </c>
      <c r="B1718" s="167" t="s">
        <v>3572</v>
      </c>
      <c r="C1718" s="168" t="s">
        <v>210</v>
      </c>
      <c r="D1718" s="169">
        <v>5.32</v>
      </c>
      <c r="E1718" s="169">
        <v>3.71</v>
      </c>
      <c r="F1718" s="169">
        <v>9.0299999999999994</v>
      </c>
      <c r="G1718" s="147">
        <v>9</v>
      </c>
    </row>
    <row r="1719" spans="1:7" ht="30" x14ac:dyDescent="0.25">
      <c r="A1719" s="166" t="s">
        <v>3573</v>
      </c>
      <c r="B1719" s="167" t="s">
        <v>3574</v>
      </c>
      <c r="C1719" s="168" t="s">
        <v>210</v>
      </c>
      <c r="D1719" s="169">
        <v>14.23</v>
      </c>
      <c r="E1719" s="169">
        <v>3.71</v>
      </c>
      <c r="F1719" s="169">
        <v>17.940000000000001</v>
      </c>
      <c r="G1719" s="147">
        <v>2</v>
      </c>
    </row>
    <row r="1720" spans="1:7" ht="30" x14ac:dyDescent="0.25">
      <c r="A1720" s="166" t="s">
        <v>3575</v>
      </c>
      <c r="B1720" s="167" t="s">
        <v>3576</v>
      </c>
      <c r="C1720" s="168" t="s">
        <v>210</v>
      </c>
      <c r="D1720" s="169">
        <v>0.9</v>
      </c>
      <c r="E1720" s="169">
        <v>0.27</v>
      </c>
      <c r="F1720" s="169">
        <v>1.17</v>
      </c>
      <c r="G1720" s="147">
        <v>5</v>
      </c>
    </row>
    <row r="1721" spans="1:7" x14ac:dyDescent="0.25">
      <c r="A1721" s="166" t="s">
        <v>3577</v>
      </c>
      <c r="B1721" s="167" t="s">
        <v>3578</v>
      </c>
      <c r="C1721" s="168"/>
      <c r="D1721" s="169"/>
      <c r="E1721" s="169"/>
      <c r="F1721" s="169"/>
      <c r="G1721" s="147">
        <v>9</v>
      </c>
    </row>
    <row r="1722" spans="1:7" x14ac:dyDescent="0.25">
      <c r="A1722" s="166" t="s">
        <v>3579</v>
      </c>
      <c r="B1722" s="167" t="s">
        <v>3580</v>
      </c>
      <c r="C1722" s="168"/>
      <c r="D1722" s="169"/>
      <c r="E1722" s="169"/>
      <c r="F1722" s="169"/>
      <c r="G1722" s="147">
        <v>9</v>
      </c>
    </row>
    <row r="1723" spans="1:7" x14ac:dyDescent="0.25">
      <c r="A1723" s="166" t="s">
        <v>3581</v>
      </c>
      <c r="B1723" s="167" t="s">
        <v>3582</v>
      </c>
      <c r="C1723" s="168" t="s">
        <v>210</v>
      </c>
      <c r="D1723" s="169">
        <v>8.32</v>
      </c>
      <c r="E1723" s="169">
        <v>31.9</v>
      </c>
      <c r="F1723" s="169">
        <v>40.22</v>
      </c>
      <c r="G1723" s="147">
        <v>9</v>
      </c>
    </row>
    <row r="1724" spans="1:7" x14ac:dyDescent="0.25">
      <c r="A1724" s="166" t="s">
        <v>3583</v>
      </c>
      <c r="B1724" s="167" t="s">
        <v>3584</v>
      </c>
      <c r="C1724" s="168" t="s">
        <v>210</v>
      </c>
      <c r="D1724" s="169">
        <v>4.74</v>
      </c>
      <c r="E1724" s="169">
        <v>31.9</v>
      </c>
      <c r="F1724" s="169">
        <v>36.64</v>
      </c>
      <c r="G1724" s="147">
        <v>9</v>
      </c>
    </row>
    <row r="1725" spans="1:7" x14ac:dyDescent="0.25">
      <c r="A1725" s="166" t="s">
        <v>3585</v>
      </c>
      <c r="B1725" s="167" t="s">
        <v>3586</v>
      </c>
      <c r="C1725" s="168" t="s">
        <v>210</v>
      </c>
      <c r="D1725" s="169">
        <v>7.18</v>
      </c>
      <c r="E1725" s="169">
        <v>8.1199999999999992</v>
      </c>
      <c r="F1725" s="169">
        <v>15.3</v>
      </c>
      <c r="G1725" s="147">
        <v>9</v>
      </c>
    </row>
    <row r="1726" spans="1:7" x14ac:dyDescent="0.25">
      <c r="A1726" s="166" t="s">
        <v>49</v>
      </c>
      <c r="B1726" s="167" t="s">
        <v>3587</v>
      </c>
      <c r="C1726" s="168" t="s">
        <v>268</v>
      </c>
      <c r="D1726" s="169">
        <v>27.09</v>
      </c>
      <c r="E1726" s="169">
        <v>22.83</v>
      </c>
      <c r="F1726" s="169">
        <v>49.92</v>
      </c>
      <c r="G1726" s="147">
        <v>5</v>
      </c>
    </row>
    <row r="1727" spans="1:7" x14ac:dyDescent="0.25">
      <c r="A1727" s="166" t="s">
        <v>3588</v>
      </c>
      <c r="B1727" s="167" t="s">
        <v>3589</v>
      </c>
      <c r="C1727" s="168" t="s">
        <v>210</v>
      </c>
      <c r="D1727" s="169">
        <v>7.9</v>
      </c>
      <c r="E1727" s="169">
        <v>8.73</v>
      </c>
      <c r="F1727" s="169">
        <v>16.63</v>
      </c>
      <c r="G1727" s="147">
        <v>9</v>
      </c>
    </row>
    <row r="1728" spans="1:7" x14ac:dyDescent="0.25">
      <c r="A1728" s="166" t="s">
        <v>3590</v>
      </c>
      <c r="B1728" s="167" t="s">
        <v>3591</v>
      </c>
      <c r="C1728" s="168"/>
      <c r="D1728" s="169"/>
      <c r="E1728" s="169"/>
      <c r="F1728" s="169"/>
      <c r="G1728" s="147">
        <v>9</v>
      </c>
    </row>
    <row r="1729" spans="1:7" x14ac:dyDescent="0.25">
      <c r="A1729" s="166" t="s">
        <v>47</v>
      </c>
      <c r="B1729" s="167" t="s">
        <v>3592</v>
      </c>
      <c r="C1729" s="168" t="s">
        <v>210</v>
      </c>
      <c r="D1729" s="169">
        <v>2.92</v>
      </c>
      <c r="E1729" s="169">
        <v>10.99</v>
      </c>
      <c r="F1729" s="169">
        <v>13.91</v>
      </c>
      <c r="G1729" s="147">
        <v>5</v>
      </c>
    </row>
    <row r="1730" spans="1:7" x14ac:dyDescent="0.25">
      <c r="A1730" s="166" t="s">
        <v>3593</v>
      </c>
      <c r="B1730" s="167" t="s">
        <v>3594</v>
      </c>
      <c r="C1730" s="168" t="s">
        <v>210</v>
      </c>
      <c r="D1730" s="169">
        <v>5.42</v>
      </c>
      <c r="E1730" s="169">
        <v>10.99</v>
      </c>
      <c r="F1730" s="169">
        <v>16.41</v>
      </c>
      <c r="G1730" s="147">
        <v>9</v>
      </c>
    </row>
    <row r="1731" spans="1:7" x14ac:dyDescent="0.25">
      <c r="A1731" s="166" t="s">
        <v>3595</v>
      </c>
      <c r="B1731" s="167" t="s">
        <v>3596</v>
      </c>
      <c r="C1731" s="168"/>
      <c r="D1731" s="169"/>
      <c r="E1731" s="169"/>
      <c r="F1731" s="169"/>
      <c r="G1731" s="147">
        <v>9</v>
      </c>
    </row>
    <row r="1732" spans="1:7" x14ac:dyDescent="0.25">
      <c r="A1732" s="166" t="s">
        <v>3597</v>
      </c>
      <c r="B1732" s="167" t="s">
        <v>3598</v>
      </c>
      <c r="C1732" s="168" t="s">
        <v>210</v>
      </c>
      <c r="D1732" s="169">
        <v>5.86</v>
      </c>
      <c r="E1732" s="169">
        <v>24.18</v>
      </c>
      <c r="F1732" s="169">
        <v>30.04</v>
      </c>
      <c r="G1732" s="147">
        <v>9</v>
      </c>
    </row>
    <row r="1733" spans="1:7" x14ac:dyDescent="0.25">
      <c r="A1733" s="166" t="s">
        <v>3599</v>
      </c>
      <c r="B1733" s="167" t="s">
        <v>3600</v>
      </c>
      <c r="C1733" s="168" t="s">
        <v>210</v>
      </c>
      <c r="D1733" s="169">
        <v>8.77</v>
      </c>
      <c r="E1733" s="169">
        <v>20.55</v>
      </c>
      <c r="F1733" s="169">
        <v>29.32</v>
      </c>
      <c r="G1733" s="147">
        <v>9</v>
      </c>
    </row>
    <row r="1734" spans="1:7" x14ac:dyDescent="0.25">
      <c r="A1734" s="166" t="s">
        <v>3601</v>
      </c>
      <c r="B1734" s="167" t="s">
        <v>3602</v>
      </c>
      <c r="C1734" s="168" t="s">
        <v>210</v>
      </c>
      <c r="D1734" s="169">
        <v>18.32</v>
      </c>
      <c r="E1734" s="169">
        <v>11.41</v>
      </c>
      <c r="F1734" s="169">
        <v>29.73</v>
      </c>
      <c r="G1734" s="147">
        <v>9</v>
      </c>
    </row>
    <row r="1735" spans="1:7" x14ac:dyDescent="0.25">
      <c r="A1735" s="166" t="s">
        <v>3603</v>
      </c>
      <c r="B1735" s="167" t="s">
        <v>3604</v>
      </c>
      <c r="C1735" s="168" t="s">
        <v>210</v>
      </c>
      <c r="D1735" s="169">
        <v>18.649999999999999</v>
      </c>
      <c r="E1735" s="169">
        <v>19.62</v>
      </c>
      <c r="F1735" s="169">
        <v>38.270000000000003</v>
      </c>
      <c r="G1735" s="147">
        <v>9</v>
      </c>
    </row>
    <row r="1736" spans="1:7" ht="30" x14ac:dyDescent="0.25">
      <c r="A1736" s="166" t="s">
        <v>3605</v>
      </c>
      <c r="B1736" s="167" t="s">
        <v>3606</v>
      </c>
      <c r="C1736" s="168" t="s">
        <v>210</v>
      </c>
      <c r="D1736" s="169">
        <v>16.53</v>
      </c>
      <c r="E1736" s="169">
        <v>14.54</v>
      </c>
      <c r="F1736" s="169">
        <v>31.07</v>
      </c>
      <c r="G1736" s="147">
        <v>9</v>
      </c>
    </row>
    <row r="1737" spans="1:7" ht="30" x14ac:dyDescent="0.25">
      <c r="A1737" s="166" t="s">
        <v>3607</v>
      </c>
      <c r="B1737" s="167" t="s">
        <v>3608</v>
      </c>
      <c r="C1737" s="168" t="s">
        <v>210</v>
      </c>
      <c r="D1737" s="169">
        <v>42.28</v>
      </c>
      <c r="E1737" s="169">
        <v>14.54</v>
      </c>
      <c r="F1737" s="169">
        <v>56.82</v>
      </c>
      <c r="G1737" s="147">
        <v>5</v>
      </c>
    </row>
    <row r="1738" spans="1:7" x14ac:dyDescent="0.25">
      <c r="A1738" s="166" t="s">
        <v>3609</v>
      </c>
      <c r="B1738" s="167" t="s">
        <v>3610</v>
      </c>
      <c r="C1738" s="168" t="s">
        <v>210</v>
      </c>
      <c r="D1738" s="169">
        <v>31.05</v>
      </c>
      <c r="E1738" s="169">
        <v>19.62</v>
      </c>
      <c r="F1738" s="169">
        <v>50.67</v>
      </c>
      <c r="G1738" s="147">
        <v>9</v>
      </c>
    </row>
    <row r="1739" spans="1:7" x14ac:dyDescent="0.25">
      <c r="A1739" s="166" t="s">
        <v>3611</v>
      </c>
      <c r="B1739" s="167" t="s">
        <v>3612</v>
      </c>
      <c r="C1739" s="168"/>
      <c r="D1739" s="169"/>
      <c r="E1739" s="169"/>
      <c r="F1739" s="169"/>
      <c r="G1739" s="147">
        <v>9</v>
      </c>
    </row>
    <row r="1740" spans="1:7" x14ac:dyDescent="0.25">
      <c r="A1740" s="166" t="s">
        <v>3613</v>
      </c>
      <c r="B1740" s="167" t="s">
        <v>3614</v>
      </c>
      <c r="C1740" s="168" t="s">
        <v>210</v>
      </c>
      <c r="D1740" s="169">
        <v>8.85</v>
      </c>
      <c r="E1740" s="169">
        <v>14.54</v>
      </c>
      <c r="F1740" s="169">
        <v>23.39</v>
      </c>
      <c r="G1740" s="147">
        <v>9</v>
      </c>
    </row>
    <row r="1741" spans="1:7" x14ac:dyDescent="0.25">
      <c r="A1741" s="166" t="s">
        <v>3615</v>
      </c>
      <c r="B1741" s="167" t="s">
        <v>3616</v>
      </c>
      <c r="C1741" s="168" t="s">
        <v>268</v>
      </c>
      <c r="D1741" s="169">
        <v>3.01</v>
      </c>
      <c r="E1741" s="169">
        <v>2.71</v>
      </c>
      <c r="F1741" s="169">
        <v>5.72</v>
      </c>
      <c r="G1741" s="147">
        <v>9</v>
      </c>
    </row>
    <row r="1742" spans="1:7" x14ac:dyDescent="0.25">
      <c r="A1742" s="166" t="s">
        <v>3617</v>
      </c>
      <c r="B1742" s="167" t="s">
        <v>3618</v>
      </c>
      <c r="C1742" s="168" t="s">
        <v>210</v>
      </c>
      <c r="D1742" s="169">
        <v>10.64</v>
      </c>
      <c r="E1742" s="169">
        <v>16.399999999999999</v>
      </c>
      <c r="F1742" s="169">
        <v>27.04</v>
      </c>
      <c r="G1742" s="147">
        <v>5</v>
      </c>
    </row>
    <row r="1743" spans="1:7" x14ac:dyDescent="0.25">
      <c r="A1743" s="166" t="s">
        <v>3619</v>
      </c>
      <c r="B1743" s="167" t="s">
        <v>3620</v>
      </c>
      <c r="C1743" s="168" t="s">
        <v>268</v>
      </c>
      <c r="D1743" s="169">
        <v>2.82</v>
      </c>
      <c r="E1743" s="169">
        <v>2.17</v>
      </c>
      <c r="F1743" s="169">
        <v>4.99</v>
      </c>
      <c r="G1743" s="147">
        <v>9</v>
      </c>
    </row>
    <row r="1744" spans="1:7" x14ac:dyDescent="0.25">
      <c r="A1744" s="166" t="s">
        <v>3621</v>
      </c>
      <c r="B1744" s="167" t="s">
        <v>3622</v>
      </c>
      <c r="C1744" s="168"/>
      <c r="D1744" s="169"/>
      <c r="E1744" s="169"/>
      <c r="F1744" s="169"/>
      <c r="G1744" s="147">
        <v>5</v>
      </c>
    </row>
    <row r="1745" spans="1:7" x14ac:dyDescent="0.25">
      <c r="A1745" s="166" t="s">
        <v>3623</v>
      </c>
      <c r="B1745" s="167" t="s">
        <v>3624</v>
      </c>
      <c r="C1745" s="168" t="s">
        <v>210</v>
      </c>
      <c r="D1745" s="169">
        <v>4.4400000000000004</v>
      </c>
      <c r="E1745" s="169">
        <v>19.62</v>
      </c>
      <c r="F1745" s="169">
        <v>24.06</v>
      </c>
      <c r="G1745" s="147">
        <v>9</v>
      </c>
    </row>
    <row r="1746" spans="1:7" x14ac:dyDescent="0.25">
      <c r="A1746" s="166" t="s">
        <v>3625</v>
      </c>
      <c r="B1746" s="167" t="s">
        <v>3626</v>
      </c>
      <c r="C1746" s="168"/>
      <c r="D1746" s="169"/>
      <c r="E1746" s="169"/>
      <c r="F1746" s="169"/>
      <c r="G1746" s="147">
        <v>9</v>
      </c>
    </row>
    <row r="1747" spans="1:7" x14ac:dyDescent="0.25">
      <c r="A1747" s="166" t="s">
        <v>3627</v>
      </c>
      <c r="B1747" s="167" t="s">
        <v>3628</v>
      </c>
      <c r="C1747" s="168" t="s">
        <v>726</v>
      </c>
      <c r="D1747" s="169">
        <v>4.5599999999999996</v>
      </c>
      <c r="E1747" s="169"/>
      <c r="F1747" s="169">
        <v>4.5599999999999996</v>
      </c>
      <c r="G1747" s="147">
        <v>9</v>
      </c>
    </row>
    <row r="1748" spans="1:7" x14ac:dyDescent="0.25">
      <c r="A1748" s="166" t="s">
        <v>3629</v>
      </c>
      <c r="B1748" s="167" t="s">
        <v>3630</v>
      </c>
      <c r="C1748" s="168" t="s">
        <v>726</v>
      </c>
      <c r="D1748" s="169">
        <v>4.37</v>
      </c>
      <c r="E1748" s="169"/>
      <c r="F1748" s="169">
        <v>4.37</v>
      </c>
      <c r="G1748" s="147">
        <v>9</v>
      </c>
    </row>
    <row r="1749" spans="1:7" ht="45" x14ac:dyDescent="0.25">
      <c r="A1749" s="166" t="s">
        <v>3631</v>
      </c>
      <c r="B1749" s="167" t="s">
        <v>3632</v>
      </c>
      <c r="C1749" s="168" t="s">
        <v>210</v>
      </c>
      <c r="D1749" s="169">
        <v>171.75</v>
      </c>
      <c r="E1749" s="169">
        <v>181.27</v>
      </c>
      <c r="F1749" s="169">
        <v>353.02</v>
      </c>
      <c r="G1749" s="147">
        <v>5</v>
      </c>
    </row>
    <row r="1750" spans="1:7" ht="45" x14ac:dyDescent="0.25">
      <c r="A1750" s="166" t="s">
        <v>3633</v>
      </c>
      <c r="B1750" s="167" t="s">
        <v>3634</v>
      </c>
      <c r="C1750" s="168" t="s">
        <v>210</v>
      </c>
      <c r="D1750" s="169">
        <v>630.67999999999995</v>
      </c>
      <c r="E1750" s="169">
        <v>210.17</v>
      </c>
      <c r="F1750" s="169">
        <v>840.85</v>
      </c>
      <c r="G1750" s="147">
        <v>9</v>
      </c>
    </row>
    <row r="1751" spans="1:7" x14ac:dyDescent="0.25">
      <c r="A1751" s="166" t="s">
        <v>3635</v>
      </c>
      <c r="B1751" s="167" t="s">
        <v>3636</v>
      </c>
      <c r="C1751" s="168"/>
      <c r="D1751" s="169"/>
      <c r="E1751" s="169"/>
      <c r="F1751" s="169"/>
      <c r="G1751" s="147">
        <v>9</v>
      </c>
    </row>
    <row r="1752" spans="1:7" x14ac:dyDescent="0.25">
      <c r="A1752" s="166" t="s">
        <v>3637</v>
      </c>
      <c r="B1752" s="167" t="s">
        <v>3638</v>
      </c>
      <c r="C1752" s="168" t="s">
        <v>268</v>
      </c>
      <c r="D1752" s="169">
        <v>1.62</v>
      </c>
      <c r="E1752" s="169">
        <v>1.48</v>
      </c>
      <c r="F1752" s="169">
        <v>3.1</v>
      </c>
      <c r="G1752" s="147">
        <v>5</v>
      </c>
    </row>
    <row r="1753" spans="1:7" x14ac:dyDescent="0.25">
      <c r="A1753" s="166" t="s">
        <v>3639</v>
      </c>
      <c r="B1753" s="167" t="s">
        <v>3640</v>
      </c>
      <c r="C1753" s="168" t="s">
        <v>268</v>
      </c>
      <c r="D1753" s="169">
        <v>1.03</v>
      </c>
      <c r="E1753" s="169">
        <v>2.94</v>
      </c>
      <c r="F1753" s="169">
        <v>3.97</v>
      </c>
      <c r="G1753" s="147">
        <v>9</v>
      </c>
    </row>
    <row r="1754" spans="1:7" x14ac:dyDescent="0.25">
      <c r="A1754" s="166" t="s">
        <v>3641</v>
      </c>
      <c r="B1754" s="167" t="s">
        <v>3642</v>
      </c>
      <c r="C1754" s="168"/>
      <c r="D1754" s="169"/>
      <c r="E1754" s="169"/>
      <c r="F1754" s="169"/>
      <c r="G1754" s="147">
        <v>9</v>
      </c>
    </row>
    <row r="1755" spans="1:7" x14ac:dyDescent="0.25">
      <c r="A1755" s="166" t="s">
        <v>48</v>
      </c>
      <c r="B1755" s="167" t="s">
        <v>3643</v>
      </c>
      <c r="C1755" s="168" t="s">
        <v>210</v>
      </c>
      <c r="D1755" s="169">
        <v>7.94</v>
      </c>
      <c r="E1755" s="169">
        <v>19.62</v>
      </c>
      <c r="F1755" s="169">
        <v>27.56</v>
      </c>
      <c r="G1755" s="147">
        <v>9</v>
      </c>
    </row>
    <row r="1756" spans="1:7" x14ac:dyDescent="0.25">
      <c r="A1756" s="166" t="s">
        <v>3644</v>
      </c>
      <c r="B1756" s="167" t="s">
        <v>3645</v>
      </c>
      <c r="C1756" s="168" t="s">
        <v>210</v>
      </c>
      <c r="D1756" s="169">
        <v>9.19</v>
      </c>
      <c r="E1756" s="169">
        <v>19.62</v>
      </c>
      <c r="F1756" s="169">
        <v>28.81</v>
      </c>
      <c r="G1756" s="147">
        <v>9</v>
      </c>
    </row>
    <row r="1757" spans="1:7" x14ac:dyDescent="0.25">
      <c r="A1757" s="166" t="s">
        <v>3646</v>
      </c>
      <c r="B1757" s="167" t="s">
        <v>3647</v>
      </c>
      <c r="C1757" s="168" t="s">
        <v>210</v>
      </c>
      <c r="D1757" s="169">
        <v>12.32</v>
      </c>
      <c r="E1757" s="169">
        <v>19.62</v>
      </c>
      <c r="F1757" s="169">
        <v>31.94</v>
      </c>
      <c r="G1757" s="147">
        <v>9</v>
      </c>
    </row>
    <row r="1758" spans="1:7" x14ac:dyDescent="0.25">
      <c r="A1758" s="166" t="s">
        <v>3648</v>
      </c>
      <c r="B1758" s="167" t="s">
        <v>3649</v>
      </c>
      <c r="C1758" s="168" t="s">
        <v>210</v>
      </c>
      <c r="D1758" s="169">
        <v>13.81</v>
      </c>
      <c r="E1758" s="169">
        <v>19.62</v>
      </c>
      <c r="F1758" s="169">
        <v>33.43</v>
      </c>
      <c r="G1758" s="147">
        <v>9</v>
      </c>
    </row>
    <row r="1759" spans="1:7" x14ac:dyDescent="0.25">
      <c r="A1759" s="166" t="s">
        <v>3650</v>
      </c>
      <c r="B1759" s="167" t="s">
        <v>3651</v>
      </c>
      <c r="C1759" s="168" t="s">
        <v>210</v>
      </c>
      <c r="D1759" s="169">
        <v>11.48</v>
      </c>
      <c r="E1759" s="169">
        <v>19.62</v>
      </c>
      <c r="F1759" s="169">
        <v>31.1</v>
      </c>
      <c r="G1759" s="147">
        <v>9</v>
      </c>
    </row>
    <row r="1760" spans="1:7" x14ac:dyDescent="0.25">
      <c r="A1760" s="166" t="s">
        <v>3652</v>
      </c>
      <c r="B1760" s="167" t="s">
        <v>3653</v>
      </c>
      <c r="C1760" s="168" t="s">
        <v>210</v>
      </c>
      <c r="D1760" s="169">
        <v>85.58</v>
      </c>
      <c r="E1760" s="169">
        <v>41.08</v>
      </c>
      <c r="F1760" s="169">
        <v>126.66</v>
      </c>
      <c r="G1760" s="147">
        <v>9</v>
      </c>
    </row>
    <row r="1761" spans="1:7" x14ac:dyDescent="0.25">
      <c r="A1761" s="166" t="s">
        <v>3654</v>
      </c>
      <c r="B1761" s="167" t="s">
        <v>3655</v>
      </c>
      <c r="C1761" s="168" t="s">
        <v>210</v>
      </c>
      <c r="D1761" s="169">
        <v>19.329999999999998</v>
      </c>
      <c r="E1761" s="169">
        <v>19.62</v>
      </c>
      <c r="F1761" s="169">
        <v>38.950000000000003</v>
      </c>
      <c r="G1761" s="147">
        <v>9</v>
      </c>
    </row>
    <row r="1762" spans="1:7" x14ac:dyDescent="0.25">
      <c r="A1762" s="166" t="s">
        <v>3656</v>
      </c>
      <c r="B1762" s="167" t="s">
        <v>3657</v>
      </c>
      <c r="C1762" s="168" t="s">
        <v>210</v>
      </c>
      <c r="D1762" s="169">
        <v>16.29</v>
      </c>
      <c r="E1762" s="169">
        <v>27.39</v>
      </c>
      <c r="F1762" s="169">
        <v>43.68</v>
      </c>
      <c r="G1762" s="147">
        <v>9</v>
      </c>
    </row>
    <row r="1763" spans="1:7" ht="45" x14ac:dyDescent="0.25">
      <c r="A1763" s="166" t="s">
        <v>3658</v>
      </c>
      <c r="B1763" s="167" t="s">
        <v>3659</v>
      </c>
      <c r="C1763" s="168" t="s">
        <v>210</v>
      </c>
      <c r="D1763" s="169">
        <v>255.78</v>
      </c>
      <c r="E1763" s="169"/>
      <c r="F1763" s="169">
        <v>255.78</v>
      </c>
      <c r="G1763" s="147">
        <v>5</v>
      </c>
    </row>
    <row r="1764" spans="1:7" ht="45" x14ac:dyDescent="0.25">
      <c r="A1764" s="166" t="s">
        <v>3660</v>
      </c>
      <c r="B1764" s="167" t="s">
        <v>3661</v>
      </c>
      <c r="C1764" s="168" t="s">
        <v>210</v>
      </c>
      <c r="D1764" s="169">
        <v>507.16</v>
      </c>
      <c r="E1764" s="169"/>
      <c r="F1764" s="169">
        <v>507.16</v>
      </c>
      <c r="G1764" s="147">
        <v>9</v>
      </c>
    </row>
    <row r="1765" spans="1:7" x14ac:dyDescent="0.25">
      <c r="A1765" s="166" t="s">
        <v>3662</v>
      </c>
      <c r="B1765" s="167" t="s">
        <v>3663</v>
      </c>
      <c r="C1765" s="168"/>
      <c r="D1765" s="169"/>
      <c r="E1765" s="169"/>
      <c r="F1765" s="169"/>
      <c r="G1765" s="147">
        <v>5</v>
      </c>
    </row>
    <row r="1766" spans="1:7" x14ac:dyDescent="0.25">
      <c r="A1766" s="166" t="s">
        <v>3664</v>
      </c>
      <c r="B1766" s="167" t="s">
        <v>3665</v>
      </c>
      <c r="C1766" s="168" t="s">
        <v>210</v>
      </c>
      <c r="D1766" s="169">
        <v>17.73</v>
      </c>
      <c r="E1766" s="169">
        <v>27.39</v>
      </c>
      <c r="F1766" s="169">
        <v>45.12</v>
      </c>
      <c r="G1766" s="147">
        <v>9</v>
      </c>
    </row>
    <row r="1767" spans="1:7" x14ac:dyDescent="0.25">
      <c r="A1767" s="166" t="s">
        <v>3666</v>
      </c>
      <c r="B1767" s="167" t="s">
        <v>3667</v>
      </c>
      <c r="C1767" s="168"/>
      <c r="D1767" s="169"/>
      <c r="E1767" s="169"/>
      <c r="F1767" s="169"/>
      <c r="G1767" s="147">
        <v>2</v>
      </c>
    </row>
    <row r="1768" spans="1:7" x14ac:dyDescent="0.25">
      <c r="A1768" s="166" t="s">
        <v>3668</v>
      </c>
      <c r="B1768" s="167" t="s">
        <v>3669</v>
      </c>
      <c r="C1768" s="168" t="s">
        <v>210</v>
      </c>
      <c r="D1768" s="169">
        <v>18.14</v>
      </c>
      <c r="E1768" s="169">
        <v>27.39</v>
      </c>
      <c r="F1768" s="169">
        <v>45.53</v>
      </c>
      <c r="G1768" s="147">
        <v>5</v>
      </c>
    </row>
    <row r="1769" spans="1:7" x14ac:dyDescent="0.25">
      <c r="A1769" s="166" t="s">
        <v>3670</v>
      </c>
      <c r="B1769" s="167" t="s">
        <v>3671</v>
      </c>
      <c r="C1769" s="168"/>
      <c r="D1769" s="169"/>
      <c r="E1769" s="169"/>
      <c r="F1769" s="169"/>
      <c r="G1769" s="147">
        <v>9</v>
      </c>
    </row>
    <row r="1770" spans="1:7" x14ac:dyDescent="0.25">
      <c r="A1770" s="166" t="s">
        <v>3672</v>
      </c>
      <c r="B1770" s="167" t="s">
        <v>3673</v>
      </c>
      <c r="C1770" s="168"/>
      <c r="D1770" s="169"/>
      <c r="E1770" s="169"/>
      <c r="F1770" s="169"/>
      <c r="G1770" s="147">
        <v>9</v>
      </c>
    </row>
    <row r="1771" spans="1:7" x14ac:dyDescent="0.25">
      <c r="A1771" s="166" t="s">
        <v>3674</v>
      </c>
      <c r="B1771" s="167" t="s">
        <v>3675</v>
      </c>
      <c r="C1771" s="168" t="s">
        <v>293</v>
      </c>
      <c r="D1771" s="169">
        <v>183.67</v>
      </c>
      <c r="E1771" s="169">
        <v>46.43</v>
      </c>
      <c r="F1771" s="169">
        <v>230.1</v>
      </c>
      <c r="G1771" s="147">
        <v>5</v>
      </c>
    </row>
    <row r="1772" spans="1:7" x14ac:dyDescent="0.25">
      <c r="A1772" s="166" t="s">
        <v>3676</v>
      </c>
      <c r="B1772" s="167" t="s">
        <v>3677</v>
      </c>
      <c r="C1772" s="168" t="s">
        <v>210</v>
      </c>
      <c r="D1772" s="169"/>
      <c r="E1772" s="169">
        <v>1.86</v>
      </c>
      <c r="F1772" s="169">
        <v>1.86</v>
      </c>
      <c r="G1772" s="147">
        <v>9</v>
      </c>
    </row>
    <row r="1773" spans="1:7" x14ac:dyDescent="0.25">
      <c r="A1773" s="166" t="s">
        <v>3678</v>
      </c>
      <c r="B1773" s="167" t="s">
        <v>3679</v>
      </c>
      <c r="C1773" s="168"/>
      <c r="D1773" s="169"/>
      <c r="E1773" s="169"/>
      <c r="F1773" s="169"/>
      <c r="G1773" s="147">
        <v>9</v>
      </c>
    </row>
    <row r="1774" spans="1:7" x14ac:dyDescent="0.25">
      <c r="A1774" s="166" t="s">
        <v>3680</v>
      </c>
      <c r="B1774" s="167" t="s">
        <v>3681</v>
      </c>
      <c r="C1774" s="168" t="s">
        <v>210</v>
      </c>
      <c r="D1774" s="169">
        <v>10.61</v>
      </c>
      <c r="E1774" s="169">
        <v>3.13</v>
      </c>
      <c r="F1774" s="169">
        <v>13.74</v>
      </c>
      <c r="G1774" s="147">
        <v>9</v>
      </c>
    </row>
    <row r="1775" spans="1:7" x14ac:dyDescent="0.25">
      <c r="A1775" s="166" t="s">
        <v>3682</v>
      </c>
      <c r="B1775" s="167" t="s">
        <v>3683</v>
      </c>
      <c r="C1775" s="168" t="s">
        <v>210</v>
      </c>
      <c r="D1775" s="169">
        <v>9.74</v>
      </c>
      <c r="E1775" s="169">
        <v>4.7</v>
      </c>
      <c r="F1775" s="169">
        <v>14.44</v>
      </c>
      <c r="G1775" s="147">
        <v>9</v>
      </c>
    </row>
    <row r="1776" spans="1:7" x14ac:dyDescent="0.25">
      <c r="A1776" s="166" t="s">
        <v>3684</v>
      </c>
      <c r="B1776" s="167" t="s">
        <v>3685</v>
      </c>
      <c r="C1776" s="168" t="s">
        <v>210</v>
      </c>
      <c r="D1776" s="169">
        <v>108.32</v>
      </c>
      <c r="E1776" s="169">
        <v>5.97</v>
      </c>
      <c r="F1776" s="169">
        <v>114.29</v>
      </c>
      <c r="G1776" s="147">
        <v>9</v>
      </c>
    </row>
    <row r="1777" spans="1:7" x14ac:dyDescent="0.25">
      <c r="A1777" s="166" t="s">
        <v>3686</v>
      </c>
      <c r="B1777" s="167" t="s">
        <v>3687</v>
      </c>
      <c r="C1777" s="168" t="s">
        <v>210</v>
      </c>
      <c r="D1777" s="169">
        <v>18.21</v>
      </c>
      <c r="E1777" s="169">
        <v>4.7</v>
      </c>
      <c r="F1777" s="169">
        <v>22.91</v>
      </c>
      <c r="G1777" s="147">
        <v>9</v>
      </c>
    </row>
    <row r="1778" spans="1:7" x14ac:dyDescent="0.25">
      <c r="A1778" s="166" t="s">
        <v>3688</v>
      </c>
      <c r="B1778" s="167" t="s">
        <v>3689</v>
      </c>
      <c r="C1778" s="168" t="s">
        <v>210</v>
      </c>
      <c r="D1778" s="169">
        <v>48.2</v>
      </c>
      <c r="E1778" s="169">
        <v>5.97</v>
      </c>
      <c r="F1778" s="169">
        <v>54.17</v>
      </c>
      <c r="G1778" s="147">
        <v>9</v>
      </c>
    </row>
    <row r="1779" spans="1:7" x14ac:dyDescent="0.25">
      <c r="A1779" s="166" t="s">
        <v>3690</v>
      </c>
      <c r="B1779" s="167" t="s">
        <v>3691</v>
      </c>
      <c r="C1779" s="168" t="s">
        <v>210</v>
      </c>
      <c r="D1779" s="169">
        <v>13.05</v>
      </c>
      <c r="E1779" s="169">
        <v>4.7</v>
      </c>
      <c r="F1779" s="169">
        <v>17.75</v>
      </c>
      <c r="G1779" s="147">
        <v>9</v>
      </c>
    </row>
    <row r="1780" spans="1:7" x14ac:dyDescent="0.25">
      <c r="A1780" s="166" t="s">
        <v>3692</v>
      </c>
      <c r="B1780" s="167" t="s">
        <v>3693</v>
      </c>
      <c r="C1780" s="168" t="s">
        <v>210</v>
      </c>
      <c r="D1780" s="169">
        <v>49.18</v>
      </c>
      <c r="E1780" s="169">
        <v>5.97</v>
      </c>
      <c r="F1780" s="169">
        <v>55.15</v>
      </c>
      <c r="G1780" s="147">
        <v>5</v>
      </c>
    </row>
    <row r="1781" spans="1:7" x14ac:dyDescent="0.25">
      <c r="A1781" s="166" t="s">
        <v>3694</v>
      </c>
      <c r="B1781" s="167" t="s">
        <v>3695</v>
      </c>
      <c r="C1781" s="168" t="s">
        <v>210</v>
      </c>
      <c r="D1781" s="169">
        <v>12.59</v>
      </c>
      <c r="E1781" s="169"/>
      <c r="F1781" s="169">
        <v>12.59</v>
      </c>
      <c r="G1781" s="147">
        <v>9</v>
      </c>
    </row>
    <row r="1782" spans="1:7" x14ac:dyDescent="0.25">
      <c r="A1782" s="166" t="s">
        <v>3696</v>
      </c>
      <c r="B1782" s="167" t="s">
        <v>3697</v>
      </c>
      <c r="C1782" s="168"/>
      <c r="D1782" s="169"/>
      <c r="E1782" s="169"/>
      <c r="F1782" s="169"/>
      <c r="G1782" s="147">
        <v>9</v>
      </c>
    </row>
    <row r="1783" spans="1:7" x14ac:dyDescent="0.25">
      <c r="A1783" s="166" t="s">
        <v>3698</v>
      </c>
      <c r="B1783" s="167" t="s">
        <v>3699</v>
      </c>
      <c r="C1783" s="168" t="s">
        <v>158</v>
      </c>
      <c r="D1783" s="169">
        <v>50.4</v>
      </c>
      <c r="E1783" s="169">
        <v>3.44</v>
      </c>
      <c r="F1783" s="169">
        <v>53.84</v>
      </c>
      <c r="G1783" s="147">
        <v>9</v>
      </c>
    </row>
    <row r="1784" spans="1:7" x14ac:dyDescent="0.25">
      <c r="A1784" s="166" t="s">
        <v>3700</v>
      </c>
      <c r="B1784" s="167" t="s">
        <v>3701</v>
      </c>
      <c r="C1784" s="168" t="s">
        <v>158</v>
      </c>
      <c r="D1784" s="169">
        <v>36.14</v>
      </c>
      <c r="E1784" s="169">
        <v>3.44</v>
      </c>
      <c r="F1784" s="169">
        <v>39.58</v>
      </c>
      <c r="G1784" s="147">
        <v>9</v>
      </c>
    </row>
    <row r="1785" spans="1:7" x14ac:dyDescent="0.25">
      <c r="A1785" s="166" t="s">
        <v>3702</v>
      </c>
      <c r="B1785" s="167" t="s">
        <v>3703</v>
      </c>
      <c r="C1785" s="168" t="s">
        <v>158</v>
      </c>
      <c r="D1785" s="169">
        <v>44.8</v>
      </c>
      <c r="E1785" s="169">
        <v>3.44</v>
      </c>
      <c r="F1785" s="169">
        <v>48.24</v>
      </c>
      <c r="G1785" s="147">
        <v>5</v>
      </c>
    </row>
    <row r="1786" spans="1:7" x14ac:dyDescent="0.25">
      <c r="A1786" s="166" t="s">
        <v>3704</v>
      </c>
      <c r="B1786" s="167" t="s">
        <v>3705</v>
      </c>
      <c r="C1786" s="168" t="s">
        <v>158</v>
      </c>
      <c r="D1786" s="169">
        <v>55.56</v>
      </c>
      <c r="E1786" s="169">
        <v>3.44</v>
      </c>
      <c r="F1786" s="169">
        <v>59</v>
      </c>
      <c r="G1786" s="147">
        <v>9</v>
      </c>
    </row>
    <row r="1787" spans="1:7" x14ac:dyDescent="0.25">
      <c r="A1787" s="166" t="s">
        <v>3706</v>
      </c>
      <c r="B1787" s="167" t="s">
        <v>3707</v>
      </c>
      <c r="C1787" s="168"/>
      <c r="D1787" s="169"/>
      <c r="E1787" s="169"/>
      <c r="F1787" s="169"/>
      <c r="G1787" s="147">
        <v>9</v>
      </c>
    </row>
    <row r="1788" spans="1:7" x14ac:dyDescent="0.25">
      <c r="A1788" s="166" t="s">
        <v>3708</v>
      </c>
      <c r="B1788" s="167" t="s">
        <v>3709</v>
      </c>
      <c r="C1788" s="168" t="s">
        <v>158</v>
      </c>
      <c r="D1788" s="169">
        <v>131.07</v>
      </c>
      <c r="E1788" s="169">
        <v>29.88</v>
      </c>
      <c r="F1788" s="169">
        <v>160.94999999999999</v>
      </c>
      <c r="G1788" s="147">
        <v>9</v>
      </c>
    </row>
    <row r="1789" spans="1:7" x14ac:dyDescent="0.25">
      <c r="A1789" s="166" t="s">
        <v>3710</v>
      </c>
      <c r="B1789" s="167" t="s">
        <v>3711</v>
      </c>
      <c r="C1789" s="168" t="s">
        <v>158</v>
      </c>
      <c r="D1789" s="169">
        <v>131.57</v>
      </c>
      <c r="E1789" s="169">
        <v>29.88</v>
      </c>
      <c r="F1789" s="169">
        <v>161.44999999999999</v>
      </c>
      <c r="G1789" s="147">
        <v>9</v>
      </c>
    </row>
    <row r="1790" spans="1:7" x14ac:dyDescent="0.25">
      <c r="A1790" s="166" t="s">
        <v>3712</v>
      </c>
      <c r="B1790" s="167" t="s">
        <v>3713</v>
      </c>
      <c r="C1790" s="168" t="s">
        <v>158</v>
      </c>
      <c r="D1790" s="169">
        <v>211.04</v>
      </c>
      <c r="E1790" s="169">
        <v>29.88</v>
      </c>
      <c r="F1790" s="169">
        <v>240.92</v>
      </c>
      <c r="G1790" s="147">
        <v>9</v>
      </c>
    </row>
    <row r="1791" spans="1:7" x14ac:dyDescent="0.25">
      <c r="A1791" s="166" t="s">
        <v>3714</v>
      </c>
      <c r="B1791" s="167" t="s">
        <v>3715</v>
      </c>
      <c r="C1791" s="168" t="s">
        <v>158</v>
      </c>
      <c r="D1791" s="169">
        <v>330.49</v>
      </c>
      <c r="E1791" s="169">
        <v>29.88</v>
      </c>
      <c r="F1791" s="169">
        <v>360.37</v>
      </c>
      <c r="G1791" s="147">
        <v>9</v>
      </c>
    </row>
    <row r="1792" spans="1:7" x14ac:dyDescent="0.25">
      <c r="A1792" s="166" t="s">
        <v>3716</v>
      </c>
      <c r="B1792" s="167" t="s">
        <v>3717</v>
      </c>
      <c r="C1792" s="168" t="s">
        <v>158</v>
      </c>
      <c r="D1792" s="169">
        <v>138.93</v>
      </c>
      <c r="E1792" s="169">
        <v>29.88</v>
      </c>
      <c r="F1792" s="169">
        <v>168.81</v>
      </c>
      <c r="G1792" s="147">
        <v>9</v>
      </c>
    </row>
    <row r="1793" spans="1:7" x14ac:dyDescent="0.25">
      <c r="A1793" s="166" t="s">
        <v>3718</v>
      </c>
      <c r="B1793" s="167" t="s">
        <v>3719</v>
      </c>
      <c r="C1793" s="168" t="s">
        <v>158</v>
      </c>
      <c r="D1793" s="169">
        <v>102.04</v>
      </c>
      <c r="E1793" s="169">
        <v>29.88</v>
      </c>
      <c r="F1793" s="169">
        <v>131.91999999999999</v>
      </c>
      <c r="G1793" s="147">
        <v>9</v>
      </c>
    </row>
    <row r="1794" spans="1:7" x14ac:dyDescent="0.25">
      <c r="A1794" s="166" t="s">
        <v>3720</v>
      </c>
      <c r="B1794" s="167" t="s">
        <v>3721</v>
      </c>
      <c r="C1794" s="168" t="s">
        <v>158</v>
      </c>
      <c r="D1794" s="169">
        <v>421.63</v>
      </c>
      <c r="E1794" s="169">
        <v>29.88</v>
      </c>
      <c r="F1794" s="169">
        <v>451.51</v>
      </c>
      <c r="G1794" s="147">
        <v>5</v>
      </c>
    </row>
    <row r="1795" spans="1:7" x14ac:dyDescent="0.25">
      <c r="A1795" s="166" t="s">
        <v>3722</v>
      </c>
      <c r="B1795" s="167" t="s">
        <v>3723</v>
      </c>
      <c r="C1795" s="168" t="s">
        <v>158</v>
      </c>
      <c r="D1795" s="169">
        <v>128.56</v>
      </c>
      <c r="E1795" s="169">
        <v>29.88</v>
      </c>
      <c r="F1795" s="169">
        <v>158.44</v>
      </c>
      <c r="G1795" s="147">
        <v>9</v>
      </c>
    </row>
    <row r="1796" spans="1:7" x14ac:dyDescent="0.25">
      <c r="A1796" s="166" t="s">
        <v>3724</v>
      </c>
      <c r="B1796" s="167" t="s">
        <v>3725</v>
      </c>
      <c r="C1796" s="168"/>
      <c r="D1796" s="169"/>
      <c r="E1796" s="169"/>
      <c r="F1796" s="169"/>
      <c r="G1796" s="147">
        <v>9</v>
      </c>
    </row>
    <row r="1797" spans="1:7" x14ac:dyDescent="0.25">
      <c r="A1797" s="166" t="s">
        <v>3726</v>
      </c>
      <c r="B1797" s="167" t="s">
        <v>3727</v>
      </c>
      <c r="C1797" s="168" t="s">
        <v>268</v>
      </c>
      <c r="D1797" s="169">
        <v>28.37</v>
      </c>
      <c r="E1797" s="169">
        <v>29.88</v>
      </c>
      <c r="F1797" s="169">
        <v>58.25</v>
      </c>
      <c r="G1797" s="147">
        <v>9</v>
      </c>
    </row>
    <row r="1798" spans="1:7" x14ac:dyDescent="0.25">
      <c r="A1798" s="166" t="s">
        <v>3728</v>
      </c>
      <c r="B1798" s="167" t="s">
        <v>3729</v>
      </c>
      <c r="C1798" s="168" t="s">
        <v>268</v>
      </c>
      <c r="D1798" s="169">
        <v>37.880000000000003</v>
      </c>
      <c r="E1798" s="169">
        <v>29.88</v>
      </c>
      <c r="F1798" s="169">
        <v>67.760000000000005</v>
      </c>
      <c r="G1798" s="147">
        <v>9</v>
      </c>
    </row>
    <row r="1799" spans="1:7" ht="30" x14ac:dyDescent="0.25">
      <c r="A1799" s="166" t="s">
        <v>3730</v>
      </c>
      <c r="B1799" s="167" t="s">
        <v>3731</v>
      </c>
      <c r="C1799" s="168" t="s">
        <v>268</v>
      </c>
      <c r="D1799" s="169">
        <v>43.77</v>
      </c>
      <c r="E1799" s="169">
        <v>29.88</v>
      </c>
      <c r="F1799" s="169">
        <v>73.650000000000006</v>
      </c>
      <c r="G1799" s="147">
        <v>9</v>
      </c>
    </row>
    <row r="1800" spans="1:7" ht="30" x14ac:dyDescent="0.25">
      <c r="A1800" s="166" t="s">
        <v>3732</v>
      </c>
      <c r="B1800" s="167" t="s">
        <v>3733</v>
      </c>
      <c r="C1800" s="168" t="s">
        <v>268</v>
      </c>
      <c r="D1800" s="169">
        <v>163.86</v>
      </c>
      <c r="E1800" s="169">
        <v>47.87</v>
      </c>
      <c r="F1800" s="169">
        <v>211.73</v>
      </c>
      <c r="G1800" s="147">
        <v>9</v>
      </c>
    </row>
    <row r="1801" spans="1:7" ht="30" x14ac:dyDescent="0.25">
      <c r="A1801" s="166" t="s">
        <v>3734</v>
      </c>
      <c r="B1801" s="167" t="s">
        <v>3735</v>
      </c>
      <c r="C1801" s="168" t="s">
        <v>210</v>
      </c>
      <c r="D1801" s="169">
        <v>238.41</v>
      </c>
      <c r="E1801" s="169"/>
      <c r="F1801" s="169">
        <v>238.41</v>
      </c>
      <c r="G1801" s="147">
        <v>9</v>
      </c>
    </row>
    <row r="1802" spans="1:7" ht="30" x14ac:dyDescent="0.25">
      <c r="A1802" s="166" t="s">
        <v>3736</v>
      </c>
      <c r="B1802" s="167" t="s">
        <v>3737</v>
      </c>
      <c r="C1802" s="168" t="s">
        <v>210</v>
      </c>
      <c r="D1802" s="169">
        <v>248.96</v>
      </c>
      <c r="E1802" s="169"/>
      <c r="F1802" s="169">
        <v>248.96</v>
      </c>
      <c r="G1802" s="147">
        <v>9</v>
      </c>
    </row>
    <row r="1803" spans="1:7" ht="30" x14ac:dyDescent="0.25">
      <c r="A1803" s="166" t="s">
        <v>3738</v>
      </c>
      <c r="B1803" s="167" t="s">
        <v>3739</v>
      </c>
      <c r="C1803" s="168" t="s">
        <v>210</v>
      </c>
      <c r="D1803" s="169">
        <v>220.89</v>
      </c>
      <c r="E1803" s="169"/>
      <c r="F1803" s="169">
        <v>220.89</v>
      </c>
      <c r="G1803" s="147">
        <v>9</v>
      </c>
    </row>
    <row r="1804" spans="1:7" x14ac:dyDescent="0.25">
      <c r="A1804" s="166" t="s">
        <v>3740</v>
      </c>
      <c r="B1804" s="167" t="s">
        <v>3741</v>
      </c>
      <c r="C1804" s="168" t="s">
        <v>268</v>
      </c>
      <c r="D1804" s="169">
        <v>46.52</v>
      </c>
      <c r="E1804" s="169"/>
      <c r="F1804" s="169">
        <v>46.52</v>
      </c>
      <c r="G1804" s="147">
        <v>9</v>
      </c>
    </row>
    <row r="1805" spans="1:7" ht="30" x14ac:dyDescent="0.25">
      <c r="A1805" s="166" t="s">
        <v>3742</v>
      </c>
      <c r="B1805" s="167" t="s">
        <v>3743</v>
      </c>
      <c r="C1805" s="168" t="s">
        <v>210</v>
      </c>
      <c r="D1805" s="169">
        <v>330.25</v>
      </c>
      <c r="E1805" s="169"/>
      <c r="F1805" s="169">
        <v>330.25</v>
      </c>
      <c r="G1805" s="147">
        <v>9</v>
      </c>
    </row>
    <row r="1806" spans="1:7" ht="30" x14ac:dyDescent="0.25">
      <c r="A1806" s="166" t="s">
        <v>3744</v>
      </c>
      <c r="B1806" s="167" t="s">
        <v>3745</v>
      </c>
      <c r="C1806" s="168" t="s">
        <v>210</v>
      </c>
      <c r="D1806" s="169">
        <v>439.61</v>
      </c>
      <c r="E1806" s="169">
        <v>61.57</v>
      </c>
      <c r="F1806" s="169">
        <v>501.18</v>
      </c>
      <c r="G1806" s="147">
        <v>9</v>
      </c>
    </row>
    <row r="1807" spans="1:7" x14ac:dyDescent="0.25">
      <c r="A1807" s="166" t="s">
        <v>3746</v>
      </c>
      <c r="B1807" s="167" t="s">
        <v>3747</v>
      </c>
      <c r="C1807" s="168" t="s">
        <v>210</v>
      </c>
      <c r="D1807" s="169">
        <v>238.03</v>
      </c>
      <c r="E1807" s="169"/>
      <c r="F1807" s="169">
        <v>238.03</v>
      </c>
      <c r="G1807" s="147">
        <v>9</v>
      </c>
    </row>
    <row r="1808" spans="1:7" ht="30" x14ac:dyDescent="0.25">
      <c r="A1808" s="166" t="s">
        <v>3748</v>
      </c>
      <c r="B1808" s="167" t="s">
        <v>3749</v>
      </c>
      <c r="C1808" s="168" t="s">
        <v>210</v>
      </c>
      <c r="D1808" s="169">
        <v>1479.29</v>
      </c>
      <c r="E1808" s="169">
        <v>91.95</v>
      </c>
      <c r="F1808" s="169">
        <v>1571.24</v>
      </c>
      <c r="G1808" s="147">
        <v>9</v>
      </c>
    </row>
    <row r="1809" spans="1:7" ht="30" x14ac:dyDescent="0.25">
      <c r="A1809" s="166" t="s">
        <v>3750</v>
      </c>
      <c r="B1809" s="167" t="s">
        <v>3751</v>
      </c>
      <c r="C1809" s="168" t="s">
        <v>210</v>
      </c>
      <c r="D1809" s="169">
        <v>978.44</v>
      </c>
      <c r="E1809" s="169">
        <v>91.95</v>
      </c>
      <c r="F1809" s="169">
        <v>1070.3900000000001</v>
      </c>
      <c r="G1809" s="147">
        <v>9</v>
      </c>
    </row>
    <row r="1810" spans="1:7" x14ac:dyDescent="0.25">
      <c r="A1810" s="166" t="s">
        <v>3752</v>
      </c>
      <c r="B1810" s="167" t="s">
        <v>3753</v>
      </c>
      <c r="C1810" s="168" t="s">
        <v>210</v>
      </c>
      <c r="D1810" s="169">
        <v>514.5</v>
      </c>
      <c r="E1810" s="169">
        <v>36.049999999999997</v>
      </c>
      <c r="F1810" s="169">
        <v>550.54999999999995</v>
      </c>
      <c r="G1810" s="147">
        <v>9</v>
      </c>
    </row>
    <row r="1811" spans="1:7" x14ac:dyDescent="0.25">
      <c r="A1811" s="166" t="s">
        <v>3754</v>
      </c>
      <c r="B1811" s="167" t="s">
        <v>3755</v>
      </c>
      <c r="C1811" s="168" t="s">
        <v>210</v>
      </c>
      <c r="D1811" s="169">
        <v>730.55</v>
      </c>
      <c r="E1811" s="169">
        <v>31.35</v>
      </c>
      <c r="F1811" s="169">
        <v>761.9</v>
      </c>
      <c r="G1811" s="147">
        <v>9</v>
      </c>
    </row>
    <row r="1812" spans="1:7" x14ac:dyDescent="0.25">
      <c r="A1812" s="166" t="s">
        <v>3756</v>
      </c>
      <c r="B1812" s="167" t="s">
        <v>3757</v>
      </c>
      <c r="C1812" s="168" t="s">
        <v>158</v>
      </c>
      <c r="D1812" s="169">
        <v>793.06</v>
      </c>
      <c r="E1812" s="169">
        <v>123.23</v>
      </c>
      <c r="F1812" s="169">
        <v>916.29</v>
      </c>
      <c r="G1812" s="147">
        <v>9</v>
      </c>
    </row>
    <row r="1813" spans="1:7" x14ac:dyDescent="0.25">
      <c r="A1813" s="166" t="s">
        <v>3758</v>
      </c>
      <c r="B1813" s="167" t="s">
        <v>3759</v>
      </c>
      <c r="C1813" s="168" t="s">
        <v>210</v>
      </c>
      <c r="D1813" s="169">
        <v>1380.28</v>
      </c>
      <c r="E1813" s="169">
        <v>74.209999999999994</v>
      </c>
      <c r="F1813" s="169">
        <v>1454.49</v>
      </c>
      <c r="G1813" s="147">
        <v>9</v>
      </c>
    </row>
    <row r="1814" spans="1:7" x14ac:dyDescent="0.25">
      <c r="A1814" s="166" t="s">
        <v>3760</v>
      </c>
      <c r="B1814" s="167" t="s">
        <v>3761</v>
      </c>
      <c r="C1814" s="168" t="s">
        <v>210</v>
      </c>
      <c r="D1814" s="169">
        <v>93.3</v>
      </c>
      <c r="E1814" s="169">
        <v>90.49</v>
      </c>
      <c r="F1814" s="169">
        <v>183.79</v>
      </c>
      <c r="G1814" s="147">
        <v>5</v>
      </c>
    </row>
    <row r="1815" spans="1:7" x14ac:dyDescent="0.25">
      <c r="A1815" s="166" t="s">
        <v>3762</v>
      </c>
      <c r="B1815" s="167" t="s">
        <v>3763</v>
      </c>
      <c r="C1815" s="168" t="s">
        <v>268</v>
      </c>
      <c r="D1815" s="169">
        <v>187.91</v>
      </c>
      <c r="E1815" s="169">
        <v>48.26</v>
      </c>
      <c r="F1815" s="169">
        <v>236.17</v>
      </c>
      <c r="G1815" s="147">
        <v>9</v>
      </c>
    </row>
    <row r="1816" spans="1:7" x14ac:dyDescent="0.25">
      <c r="A1816" s="166" t="s">
        <v>3764</v>
      </c>
      <c r="B1816" s="167" t="s">
        <v>3765</v>
      </c>
      <c r="C1816" s="168"/>
      <c r="D1816" s="169"/>
      <c r="E1816" s="169"/>
      <c r="F1816" s="169"/>
      <c r="G1816" s="147">
        <v>9</v>
      </c>
    </row>
    <row r="1817" spans="1:7" ht="30" x14ac:dyDescent="0.25">
      <c r="A1817" s="166" t="s">
        <v>3766</v>
      </c>
      <c r="B1817" s="167" t="s">
        <v>3767</v>
      </c>
      <c r="C1817" s="168" t="s">
        <v>158</v>
      </c>
      <c r="D1817" s="169">
        <v>114.31</v>
      </c>
      <c r="E1817" s="169">
        <v>144.46</v>
      </c>
      <c r="F1817" s="169">
        <v>258.77</v>
      </c>
      <c r="G1817" s="147">
        <v>9</v>
      </c>
    </row>
    <row r="1818" spans="1:7" ht="30" x14ac:dyDescent="0.25">
      <c r="A1818" s="166" t="s">
        <v>3768</v>
      </c>
      <c r="B1818" s="167" t="s">
        <v>3769</v>
      </c>
      <c r="C1818" s="168" t="s">
        <v>158</v>
      </c>
      <c r="D1818" s="169">
        <v>600.66999999999996</v>
      </c>
      <c r="E1818" s="169">
        <v>177.5</v>
      </c>
      <c r="F1818" s="169">
        <v>778.17</v>
      </c>
      <c r="G1818" s="147">
        <v>9</v>
      </c>
    </row>
    <row r="1819" spans="1:7" ht="30" x14ac:dyDescent="0.25">
      <c r="A1819" s="166" t="s">
        <v>3770</v>
      </c>
      <c r="B1819" s="167" t="s">
        <v>3771</v>
      </c>
      <c r="C1819" s="168" t="s">
        <v>158</v>
      </c>
      <c r="D1819" s="169">
        <v>2059.04</v>
      </c>
      <c r="E1819" s="169">
        <v>321.95999999999998</v>
      </c>
      <c r="F1819" s="169">
        <v>2381</v>
      </c>
      <c r="G1819" s="147">
        <v>9</v>
      </c>
    </row>
    <row r="1820" spans="1:7" ht="30" x14ac:dyDescent="0.25">
      <c r="A1820" s="166" t="s">
        <v>3772</v>
      </c>
      <c r="B1820" s="167" t="s">
        <v>3773</v>
      </c>
      <c r="C1820" s="168" t="s">
        <v>158</v>
      </c>
      <c r="D1820" s="169">
        <v>2924.65</v>
      </c>
      <c r="E1820" s="169">
        <v>874.96</v>
      </c>
      <c r="F1820" s="169">
        <v>3799.61</v>
      </c>
      <c r="G1820" s="147">
        <v>9</v>
      </c>
    </row>
    <row r="1821" spans="1:7" ht="30" x14ac:dyDescent="0.25">
      <c r="A1821" s="166" t="s">
        <v>3774</v>
      </c>
      <c r="B1821" s="167" t="s">
        <v>3775</v>
      </c>
      <c r="C1821" s="168" t="s">
        <v>158</v>
      </c>
      <c r="D1821" s="169">
        <v>5998.52</v>
      </c>
      <c r="E1821" s="169">
        <v>1749.92</v>
      </c>
      <c r="F1821" s="169">
        <v>7748.44</v>
      </c>
      <c r="G1821" s="147">
        <v>5</v>
      </c>
    </row>
    <row r="1822" spans="1:7" ht="30" x14ac:dyDescent="0.25">
      <c r="A1822" s="166" t="s">
        <v>3776</v>
      </c>
      <c r="B1822" s="167" t="s">
        <v>3777</v>
      </c>
      <c r="C1822" s="168" t="s">
        <v>158</v>
      </c>
      <c r="D1822" s="169">
        <v>8839.43</v>
      </c>
      <c r="E1822" s="169">
        <v>2030.64</v>
      </c>
      <c r="F1822" s="169">
        <v>10870.07</v>
      </c>
      <c r="G1822" s="147">
        <v>9</v>
      </c>
    </row>
    <row r="1823" spans="1:7" x14ac:dyDescent="0.25">
      <c r="A1823" s="166" t="s">
        <v>3778</v>
      </c>
      <c r="B1823" s="167" t="s">
        <v>3779</v>
      </c>
      <c r="C1823" s="168"/>
      <c r="D1823" s="169"/>
      <c r="E1823" s="169"/>
      <c r="F1823" s="169"/>
      <c r="G1823" s="147">
        <v>9</v>
      </c>
    </row>
    <row r="1824" spans="1:7" x14ac:dyDescent="0.25">
      <c r="A1824" s="166" t="s">
        <v>3780</v>
      </c>
      <c r="B1824" s="167" t="s">
        <v>3781</v>
      </c>
      <c r="C1824" s="168" t="s">
        <v>210</v>
      </c>
      <c r="D1824" s="169">
        <v>9.44</v>
      </c>
      <c r="E1824" s="169">
        <v>7.21</v>
      </c>
      <c r="F1824" s="169">
        <v>16.649999999999999</v>
      </c>
      <c r="G1824" s="147">
        <v>9</v>
      </c>
    </row>
    <row r="1825" spans="1:7" ht="30" x14ac:dyDescent="0.25">
      <c r="A1825" s="166" t="s">
        <v>3782</v>
      </c>
      <c r="B1825" s="167" t="s">
        <v>3783</v>
      </c>
      <c r="C1825" s="168" t="s">
        <v>210</v>
      </c>
      <c r="D1825" s="169">
        <v>72.569999999999993</v>
      </c>
      <c r="E1825" s="169">
        <v>9.99</v>
      </c>
      <c r="F1825" s="169">
        <v>82.56</v>
      </c>
      <c r="G1825" s="147">
        <v>9</v>
      </c>
    </row>
    <row r="1826" spans="1:7" x14ac:dyDescent="0.25">
      <c r="A1826" s="166" t="s">
        <v>3784</v>
      </c>
      <c r="B1826" s="167" t="s">
        <v>3785</v>
      </c>
      <c r="C1826" s="168" t="s">
        <v>268</v>
      </c>
      <c r="D1826" s="169">
        <v>10.6</v>
      </c>
      <c r="E1826" s="169"/>
      <c r="F1826" s="169">
        <v>10.6</v>
      </c>
      <c r="G1826" s="147">
        <v>9</v>
      </c>
    </row>
    <row r="1827" spans="1:7" x14ac:dyDescent="0.25">
      <c r="A1827" s="166" t="s">
        <v>3786</v>
      </c>
      <c r="B1827" s="167" t="s">
        <v>3787</v>
      </c>
      <c r="C1827" s="168" t="s">
        <v>210</v>
      </c>
      <c r="D1827" s="169">
        <v>1.56</v>
      </c>
      <c r="E1827" s="169">
        <v>15.16</v>
      </c>
      <c r="F1827" s="169">
        <v>16.72</v>
      </c>
      <c r="G1827" s="147">
        <v>9</v>
      </c>
    </row>
    <row r="1828" spans="1:7" x14ac:dyDescent="0.25">
      <c r="A1828" s="166" t="s">
        <v>3788</v>
      </c>
      <c r="B1828" s="167" t="s">
        <v>3789</v>
      </c>
      <c r="C1828" s="168" t="s">
        <v>210</v>
      </c>
      <c r="D1828" s="169">
        <v>1.64</v>
      </c>
      <c r="E1828" s="169">
        <v>20.3</v>
      </c>
      <c r="F1828" s="169">
        <v>21.94</v>
      </c>
      <c r="G1828" s="147">
        <v>9</v>
      </c>
    </row>
    <row r="1829" spans="1:7" ht="30" x14ac:dyDescent="0.25">
      <c r="A1829" s="166" t="s">
        <v>3790</v>
      </c>
      <c r="B1829" s="167" t="s">
        <v>3791</v>
      </c>
      <c r="C1829" s="168" t="s">
        <v>158</v>
      </c>
      <c r="D1829" s="169">
        <v>520.11</v>
      </c>
      <c r="E1829" s="169">
        <v>36.29</v>
      </c>
      <c r="F1829" s="169">
        <v>556.4</v>
      </c>
      <c r="G1829" s="147">
        <v>9</v>
      </c>
    </row>
    <row r="1830" spans="1:7" x14ac:dyDescent="0.25">
      <c r="A1830" s="166" t="s">
        <v>3792</v>
      </c>
      <c r="B1830" s="167" t="s">
        <v>3793</v>
      </c>
      <c r="C1830" s="168" t="s">
        <v>210</v>
      </c>
      <c r="D1830" s="169">
        <v>1485.04</v>
      </c>
      <c r="E1830" s="169">
        <v>20.6</v>
      </c>
      <c r="F1830" s="169">
        <v>1505.64</v>
      </c>
      <c r="G1830" s="147">
        <v>2</v>
      </c>
    </row>
    <row r="1831" spans="1:7" x14ac:dyDescent="0.25">
      <c r="A1831" s="166" t="s">
        <v>3794</v>
      </c>
      <c r="B1831" s="167" t="s">
        <v>3795</v>
      </c>
      <c r="C1831" s="168"/>
      <c r="D1831" s="169"/>
      <c r="E1831" s="169"/>
      <c r="F1831" s="169"/>
      <c r="G1831" s="147">
        <v>5</v>
      </c>
    </row>
    <row r="1832" spans="1:7" x14ac:dyDescent="0.25">
      <c r="A1832" s="166" t="s">
        <v>3796</v>
      </c>
      <c r="B1832" s="167" t="s">
        <v>3797</v>
      </c>
      <c r="C1832" s="168"/>
      <c r="D1832" s="169"/>
      <c r="E1832" s="169"/>
      <c r="F1832" s="169"/>
      <c r="G1832" s="147">
        <v>9</v>
      </c>
    </row>
    <row r="1833" spans="1:7" x14ac:dyDescent="0.25">
      <c r="A1833" s="166" t="s">
        <v>3798</v>
      </c>
      <c r="B1833" s="167" t="s">
        <v>3799</v>
      </c>
      <c r="C1833" s="168" t="s">
        <v>210</v>
      </c>
      <c r="D1833" s="169">
        <v>43.31</v>
      </c>
      <c r="E1833" s="169">
        <v>6.18</v>
      </c>
      <c r="F1833" s="169">
        <v>49.49</v>
      </c>
      <c r="G1833" s="147">
        <v>9</v>
      </c>
    </row>
    <row r="1834" spans="1:7" x14ac:dyDescent="0.25">
      <c r="A1834" s="166" t="s">
        <v>3800</v>
      </c>
      <c r="B1834" s="167" t="s">
        <v>3801</v>
      </c>
      <c r="C1834" s="168" t="s">
        <v>471</v>
      </c>
      <c r="D1834" s="169">
        <v>2141.84</v>
      </c>
      <c r="E1834" s="169">
        <v>148.25</v>
      </c>
      <c r="F1834" s="169">
        <v>2290.09</v>
      </c>
      <c r="G1834" s="147">
        <v>9</v>
      </c>
    </row>
    <row r="1835" spans="1:7" x14ac:dyDescent="0.25">
      <c r="A1835" s="166" t="s">
        <v>3802</v>
      </c>
      <c r="B1835" s="167" t="s">
        <v>3803</v>
      </c>
      <c r="C1835" s="168" t="s">
        <v>471</v>
      </c>
      <c r="D1835" s="169">
        <v>1719.55</v>
      </c>
      <c r="E1835" s="169">
        <v>148.25</v>
      </c>
      <c r="F1835" s="169">
        <v>1867.8</v>
      </c>
      <c r="G1835" s="147">
        <v>9</v>
      </c>
    </row>
    <row r="1836" spans="1:7" ht="30" x14ac:dyDescent="0.25">
      <c r="A1836" s="166" t="s">
        <v>3804</v>
      </c>
      <c r="B1836" s="167" t="s">
        <v>3805</v>
      </c>
      <c r="C1836" s="168" t="s">
        <v>210</v>
      </c>
      <c r="D1836" s="169">
        <v>151.25</v>
      </c>
      <c r="E1836" s="169">
        <v>30.48</v>
      </c>
      <c r="F1836" s="169">
        <v>181.73</v>
      </c>
      <c r="G1836" s="147">
        <v>5</v>
      </c>
    </row>
    <row r="1837" spans="1:7" x14ac:dyDescent="0.25">
      <c r="A1837" s="166" t="s">
        <v>3806</v>
      </c>
      <c r="B1837" s="167" t="s">
        <v>3807</v>
      </c>
      <c r="C1837" s="168"/>
      <c r="D1837" s="169"/>
      <c r="E1837" s="169"/>
      <c r="F1837" s="169"/>
      <c r="G1837" s="147">
        <v>9</v>
      </c>
    </row>
    <row r="1838" spans="1:7" x14ac:dyDescent="0.25">
      <c r="A1838" s="166" t="s">
        <v>3808</v>
      </c>
      <c r="B1838" s="167" t="s">
        <v>3809</v>
      </c>
      <c r="C1838" s="168" t="s">
        <v>158</v>
      </c>
      <c r="D1838" s="169">
        <v>4808.1099999999997</v>
      </c>
      <c r="E1838" s="169">
        <v>87.2</v>
      </c>
      <c r="F1838" s="169">
        <v>4895.3100000000004</v>
      </c>
      <c r="G1838" s="147">
        <v>5</v>
      </c>
    </row>
    <row r="1839" spans="1:7" x14ac:dyDescent="0.25">
      <c r="A1839" s="166" t="s">
        <v>3810</v>
      </c>
      <c r="B1839" s="167" t="s">
        <v>3811</v>
      </c>
      <c r="C1839" s="168"/>
      <c r="D1839" s="169"/>
      <c r="E1839" s="169"/>
      <c r="F1839" s="169"/>
      <c r="G1839" s="147">
        <v>9</v>
      </c>
    </row>
    <row r="1840" spans="1:7" x14ac:dyDescent="0.25">
      <c r="A1840" s="166" t="s">
        <v>3812</v>
      </c>
      <c r="B1840" s="167" t="s">
        <v>3813</v>
      </c>
      <c r="C1840" s="168" t="s">
        <v>268</v>
      </c>
      <c r="D1840" s="169">
        <v>118.86</v>
      </c>
      <c r="E1840" s="169">
        <v>89.41</v>
      </c>
      <c r="F1840" s="169">
        <v>208.27</v>
      </c>
      <c r="G1840" s="147">
        <v>9</v>
      </c>
    </row>
    <row r="1841" spans="1:7" x14ac:dyDescent="0.25">
      <c r="A1841" s="166" t="s">
        <v>3814</v>
      </c>
      <c r="B1841" s="167" t="s">
        <v>3815</v>
      </c>
      <c r="C1841" s="168" t="s">
        <v>158</v>
      </c>
      <c r="D1841" s="169">
        <v>556.41999999999996</v>
      </c>
      <c r="E1841" s="169">
        <v>19.899999999999999</v>
      </c>
      <c r="F1841" s="169">
        <v>576.32000000000005</v>
      </c>
      <c r="G1841" s="147">
        <v>9</v>
      </c>
    </row>
    <row r="1842" spans="1:7" x14ac:dyDescent="0.25">
      <c r="A1842" s="166" t="s">
        <v>3816</v>
      </c>
      <c r="B1842" s="167" t="s">
        <v>3817</v>
      </c>
      <c r="C1842" s="168" t="s">
        <v>210</v>
      </c>
      <c r="D1842" s="169">
        <v>191.27</v>
      </c>
      <c r="E1842" s="169">
        <v>55.72</v>
      </c>
      <c r="F1842" s="169">
        <v>246.99</v>
      </c>
      <c r="G1842" s="147">
        <v>9</v>
      </c>
    </row>
    <row r="1843" spans="1:7" x14ac:dyDescent="0.25">
      <c r="A1843" s="166" t="s">
        <v>3818</v>
      </c>
      <c r="B1843" s="167" t="s">
        <v>3819</v>
      </c>
      <c r="C1843" s="168" t="s">
        <v>158</v>
      </c>
      <c r="D1843" s="169">
        <v>612.66999999999996</v>
      </c>
      <c r="E1843" s="169">
        <v>27.98</v>
      </c>
      <c r="F1843" s="169">
        <v>640.65</v>
      </c>
      <c r="G1843" s="147">
        <v>9</v>
      </c>
    </row>
    <row r="1844" spans="1:7" x14ac:dyDescent="0.25">
      <c r="A1844" s="166" t="s">
        <v>3820</v>
      </c>
      <c r="B1844" s="167" t="s">
        <v>3821</v>
      </c>
      <c r="C1844" s="168" t="s">
        <v>158</v>
      </c>
      <c r="D1844" s="169">
        <v>896.72</v>
      </c>
      <c r="E1844" s="169">
        <v>41.98</v>
      </c>
      <c r="F1844" s="169">
        <v>938.7</v>
      </c>
      <c r="G1844" s="147">
        <v>5</v>
      </c>
    </row>
    <row r="1845" spans="1:7" x14ac:dyDescent="0.25">
      <c r="A1845" s="166" t="s">
        <v>3822</v>
      </c>
      <c r="B1845" s="167" t="s">
        <v>3823</v>
      </c>
      <c r="C1845" s="168"/>
      <c r="D1845" s="169"/>
      <c r="E1845" s="169"/>
      <c r="F1845" s="169"/>
      <c r="G1845" s="147">
        <v>9</v>
      </c>
    </row>
    <row r="1846" spans="1:7" x14ac:dyDescent="0.25">
      <c r="A1846" s="166" t="s">
        <v>3824</v>
      </c>
      <c r="B1846" s="167" t="s">
        <v>3825</v>
      </c>
      <c r="C1846" s="168" t="s">
        <v>471</v>
      </c>
      <c r="D1846" s="169">
        <v>5297.58</v>
      </c>
      <c r="E1846" s="169">
        <v>197.67</v>
      </c>
      <c r="F1846" s="169">
        <v>5495.25</v>
      </c>
      <c r="G1846" s="147">
        <v>9</v>
      </c>
    </row>
    <row r="1847" spans="1:7" x14ac:dyDescent="0.25">
      <c r="A1847" s="166" t="s">
        <v>3826</v>
      </c>
      <c r="B1847" s="167" t="s">
        <v>3827</v>
      </c>
      <c r="C1847" s="168" t="s">
        <v>471</v>
      </c>
      <c r="D1847" s="169">
        <v>2839.01</v>
      </c>
      <c r="E1847" s="169">
        <v>197.67</v>
      </c>
      <c r="F1847" s="169">
        <v>3036.68</v>
      </c>
      <c r="G1847" s="147">
        <v>9</v>
      </c>
    </row>
    <row r="1848" spans="1:7" x14ac:dyDescent="0.25">
      <c r="A1848" s="166" t="s">
        <v>3828</v>
      </c>
      <c r="B1848" s="167" t="s">
        <v>3829</v>
      </c>
      <c r="C1848" s="168" t="s">
        <v>471</v>
      </c>
      <c r="D1848" s="169">
        <v>1669.1</v>
      </c>
      <c r="E1848" s="169">
        <v>197.67</v>
      </c>
      <c r="F1848" s="169">
        <v>1866.77</v>
      </c>
      <c r="G1848" s="147">
        <v>9</v>
      </c>
    </row>
    <row r="1849" spans="1:7" x14ac:dyDescent="0.25">
      <c r="A1849" s="166" t="s">
        <v>3830</v>
      </c>
      <c r="B1849" s="167" t="s">
        <v>3831</v>
      </c>
      <c r="C1849" s="168" t="s">
        <v>471</v>
      </c>
      <c r="D1849" s="169">
        <v>3357.13</v>
      </c>
      <c r="E1849" s="169">
        <v>197.67</v>
      </c>
      <c r="F1849" s="169">
        <v>3554.8</v>
      </c>
      <c r="G1849" s="147">
        <v>5</v>
      </c>
    </row>
    <row r="1850" spans="1:7" x14ac:dyDescent="0.25">
      <c r="A1850" s="166" t="s">
        <v>3832</v>
      </c>
      <c r="B1850" s="167" t="s">
        <v>3833</v>
      </c>
      <c r="C1850" s="168"/>
      <c r="D1850" s="169"/>
      <c r="E1850" s="169"/>
      <c r="F1850" s="169"/>
      <c r="G1850" s="147">
        <v>9</v>
      </c>
    </row>
    <row r="1851" spans="1:7" x14ac:dyDescent="0.25">
      <c r="A1851" s="166" t="s">
        <v>3834</v>
      </c>
      <c r="B1851" s="167" t="s">
        <v>3835</v>
      </c>
      <c r="C1851" s="168" t="s">
        <v>471</v>
      </c>
      <c r="D1851" s="169">
        <v>5762.95</v>
      </c>
      <c r="E1851" s="169">
        <v>314.16000000000003</v>
      </c>
      <c r="F1851" s="169">
        <v>6077.11</v>
      </c>
      <c r="G1851" s="147">
        <v>9</v>
      </c>
    </row>
    <row r="1852" spans="1:7" x14ac:dyDescent="0.25">
      <c r="A1852" s="166" t="s">
        <v>3836</v>
      </c>
      <c r="B1852" s="167" t="s">
        <v>3837</v>
      </c>
      <c r="C1852" s="168" t="s">
        <v>471</v>
      </c>
      <c r="D1852" s="169">
        <v>8459.4599999999991</v>
      </c>
      <c r="E1852" s="169">
        <v>314.16000000000003</v>
      </c>
      <c r="F1852" s="169">
        <v>8773.6200000000008</v>
      </c>
      <c r="G1852" s="147">
        <v>9</v>
      </c>
    </row>
    <row r="1853" spans="1:7" x14ac:dyDescent="0.25">
      <c r="A1853" s="166" t="s">
        <v>3838</v>
      </c>
      <c r="B1853" s="167" t="s">
        <v>3839</v>
      </c>
      <c r="C1853" s="168" t="s">
        <v>158</v>
      </c>
      <c r="D1853" s="169">
        <v>2808.07</v>
      </c>
      <c r="E1853" s="169">
        <v>46.39</v>
      </c>
      <c r="F1853" s="169">
        <v>2854.46</v>
      </c>
      <c r="G1853" s="147">
        <v>9</v>
      </c>
    </row>
    <row r="1854" spans="1:7" x14ac:dyDescent="0.25">
      <c r="A1854" s="166" t="s">
        <v>3840</v>
      </c>
      <c r="B1854" s="167" t="s">
        <v>3841</v>
      </c>
      <c r="C1854" s="168" t="s">
        <v>158</v>
      </c>
      <c r="D1854" s="169">
        <v>1909.28</v>
      </c>
      <c r="E1854" s="169">
        <v>46.39</v>
      </c>
      <c r="F1854" s="169">
        <v>1955.67</v>
      </c>
      <c r="G1854" s="147">
        <v>5</v>
      </c>
    </row>
    <row r="1855" spans="1:7" x14ac:dyDescent="0.25">
      <c r="A1855" s="166" t="s">
        <v>3842</v>
      </c>
      <c r="B1855" s="167" t="s">
        <v>3843</v>
      </c>
      <c r="C1855" s="168"/>
      <c r="D1855" s="169"/>
      <c r="E1855" s="169"/>
      <c r="F1855" s="169"/>
      <c r="G1855" s="147">
        <v>9</v>
      </c>
    </row>
    <row r="1856" spans="1:7" x14ac:dyDescent="0.25">
      <c r="A1856" s="166" t="s">
        <v>3844</v>
      </c>
      <c r="B1856" s="167" t="s">
        <v>3845</v>
      </c>
      <c r="C1856" s="168" t="s">
        <v>210</v>
      </c>
      <c r="D1856" s="169">
        <v>13.21</v>
      </c>
      <c r="E1856" s="169"/>
      <c r="F1856" s="169">
        <v>13.21</v>
      </c>
      <c r="G1856" s="147">
        <v>9</v>
      </c>
    </row>
    <row r="1857" spans="1:7" ht="30" x14ac:dyDescent="0.25">
      <c r="A1857" s="166" t="s">
        <v>3846</v>
      </c>
      <c r="B1857" s="167" t="s">
        <v>3847</v>
      </c>
      <c r="C1857" s="168" t="s">
        <v>158</v>
      </c>
      <c r="D1857" s="169">
        <v>1199.72</v>
      </c>
      <c r="E1857" s="169">
        <v>30.89</v>
      </c>
      <c r="F1857" s="169">
        <v>1230.6099999999999</v>
      </c>
      <c r="G1857" s="147">
        <v>2</v>
      </c>
    </row>
    <row r="1858" spans="1:7" x14ac:dyDescent="0.25">
      <c r="A1858" s="166" t="s">
        <v>3848</v>
      </c>
      <c r="B1858" s="167" t="s">
        <v>3849</v>
      </c>
      <c r="C1858" s="168"/>
      <c r="D1858" s="169"/>
      <c r="E1858" s="169"/>
      <c r="F1858" s="169"/>
      <c r="G1858" s="147">
        <v>5</v>
      </c>
    </row>
    <row r="1859" spans="1:7" x14ac:dyDescent="0.25">
      <c r="A1859" s="166" t="s">
        <v>3850</v>
      </c>
      <c r="B1859" s="167" t="s">
        <v>3851</v>
      </c>
      <c r="C1859" s="168"/>
      <c r="D1859" s="169"/>
      <c r="E1859" s="169"/>
      <c r="F1859" s="169"/>
      <c r="G1859" s="147">
        <v>9</v>
      </c>
    </row>
    <row r="1860" spans="1:7" x14ac:dyDescent="0.25">
      <c r="A1860" s="166" t="s">
        <v>3852</v>
      </c>
      <c r="B1860" s="167" t="s">
        <v>3853</v>
      </c>
      <c r="C1860" s="168" t="s">
        <v>471</v>
      </c>
      <c r="D1860" s="169">
        <v>155987.71</v>
      </c>
      <c r="E1860" s="169">
        <v>241.68</v>
      </c>
      <c r="F1860" s="169">
        <v>156229.39000000001</v>
      </c>
      <c r="G1860" s="147">
        <v>9</v>
      </c>
    </row>
    <row r="1861" spans="1:7" x14ac:dyDescent="0.25">
      <c r="A1861" s="166" t="s">
        <v>3854</v>
      </c>
      <c r="B1861" s="167" t="s">
        <v>3855</v>
      </c>
      <c r="C1861" s="168" t="s">
        <v>471</v>
      </c>
      <c r="D1861" s="169">
        <v>128422.37</v>
      </c>
      <c r="E1861" s="169">
        <v>241.68</v>
      </c>
      <c r="F1861" s="169">
        <v>128664.05</v>
      </c>
      <c r="G1861" s="147">
        <v>9</v>
      </c>
    </row>
    <row r="1862" spans="1:7" x14ac:dyDescent="0.25">
      <c r="A1862" s="166" t="s">
        <v>3856</v>
      </c>
      <c r="B1862" s="167" t="s">
        <v>3857</v>
      </c>
      <c r="C1862" s="168" t="s">
        <v>471</v>
      </c>
      <c r="D1862" s="169">
        <v>110730.24000000001</v>
      </c>
      <c r="E1862" s="169">
        <v>483.36</v>
      </c>
      <c r="F1862" s="169">
        <v>111213.6</v>
      </c>
      <c r="G1862" s="147">
        <v>5</v>
      </c>
    </row>
    <row r="1863" spans="1:7" x14ac:dyDescent="0.25">
      <c r="A1863" s="166" t="s">
        <v>3858</v>
      </c>
      <c r="B1863" s="167" t="s">
        <v>3859</v>
      </c>
      <c r="C1863" s="168"/>
      <c r="D1863" s="169"/>
      <c r="E1863" s="169"/>
      <c r="F1863" s="169"/>
      <c r="G1863" s="147">
        <v>9</v>
      </c>
    </row>
    <row r="1864" spans="1:7" x14ac:dyDescent="0.25">
      <c r="A1864" s="166" t="s">
        <v>3860</v>
      </c>
      <c r="B1864" s="167" t="s">
        <v>3861</v>
      </c>
      <c r="C1864" s="168" t="s">
        <v>158</v>
      </c>
      <c r="D1864" s="169">
        <v>138.86000000000001</v>
      </c>
      <c r="E1864" s="169">
        <v>157.97999999999999</v>
      </c>
      <c r="F1864" s="169">
        <v>296.83999999999997</v>
      </c>
      <c r="G1864" s="147">
        <v>9</v>
      </c>
    </row>
    <row r="1865" spans="1:7" x14ac:dyDescent="0.25">
      <c r="A1865" s="166" t="s">
        <v>3862</v>
      </c>
      <c r="B1865" s="167" t="s">
        <v>3863</v>
      </c>
      <c r="C1865" s="168" t="s">
        <v>158</v>
      </c>
      <c r="D1865" s="169">
        <v>242.13</v>
      </c>
      <c r="E1865" s="169">
        <v>157.97999999999999</v>
      </c>
      <c r="F1865" s="169">
        <v>400.11</v>
      </c>
      <c r="G1865" s="147">
        <v>9</v>
      </c>
    </row>
    <row r="1866" spans="1:7" ht="30" x14ac:dyDescent="0.25">
      <c r="A1866" s="166" t="s">
        <v>3864</v>
      </c>
      <c r="B1866" s="167" t="s">
        <v>3865</v>
      </c>
      <c r="C1866" s="168" t="s">
        <v>158</v>
      </c>
      <c r="D1866" s="169">
        <v>996.22</v>
      </c>
      <c r="E1866" s="169">
        <v>182.6</v>
      </c>
      <c r="F1866" s="169">
        <v>1178.82</v>
      </c>
      <c r="G1866" s="147">
        <v>9</v>
      </c>
    </row>
    <row r="1867" spans="1:7" ht="30" x14ac:dyDescent="0.25">
      <c r="A1867" s="166" t="s">
        <v>3866</v>
      </c>
      <c r="B1867" s="167" t="s">
        <v>3867</v>
      </c>
      <c r="C1867" s="168" t="s">
        <v>158</v>
      </c>
      <c r="D1867" s="169">
        <v>3040.91</v>
      </c>
      <c r="E1867" s="169">
        <v>182.6</v>
      </c>
      <c r="F1867" s="169">
        <v>3223.51</v>
      </c>
      <c r="G1867" s="147">
        <v>9</v>
      </c>
    </row>
    <row r="1868" spans="1:7" ht="30" x14ac:dyDescent="0.25">
      <c r="A1868" s="166" t="s">
        <v>3868</v>
      </c>
      <c r="B1868" s="167" t="s">
        <v>3869</v>
      </c>
      <c r="C1868" s="168" t="s">
        <v>158</v>
      </c>
      <c r="D1868" s="169">
        <v>1721.97</v>
      </c>
      <c r="E1868" s="169">
        <v>182.6</v>
      </c>
      <c r="F1868" s="169">
        <v>1904.57</v>
      </c>
      <c r="G1868" s="147">
        <v>9</v>
      </c>
    </row>
    <row r="1869" spans="1:7" ht="30" x14ac:dyDescent="0.25">
      <c r="A1869" s="166" t="s">
        <v>3870</v>
      </c>
      <c r="B1869" s="167" t="s">
        <v>3871</v>
      </c>
      <c r="C1869" s="168" t="s">
        <v>158</v>
      </c>
      <c r="D1869" s="169">
        <v>611.73</v>
      </c>
      <c r="E1869" s="169">
        <v>136.94999999999999</v>
      </c>
      <c r="F1869" s="169">
        <v>748.68</v>
      </c>
      <c r="G1869" s="147">
        <v>9</v>
      </c>
    </row>
    <row r="1870" spans="1:7" ht="30" x14ac:dyDescent="0.25">
      <c r="A1870" s="166" t="s">
        <v>3872</v>
      </c>
      <c r="B1870" s="167" t="s">
        <v>3873</v>
      </c>
      <c r="C1870" s="168" t="s">
        <v>158</v>
      </c>
      <c r="D1870" s="169">
        <v>1644.52</v>
      </c>
      <c r="E1870" s="169">
        <v>190.09</v>
      </c>
      <c r="F1870" s="169">
        <v>1834.61</v>
      </c>
      <c r="G1870" s="147">
        <v>9</v>
      </c>
    </row>
    <row r="1871" spans="1:7" ht="30" x14ac:dyDescent="0.25">
      <c r="A1871" s="166" t="s">
        <v>3874</v>
      </c>
      <c r="B1871" s="167" t="s">
        <v>3875</v>
      </c>
      <c r="C1871" s="168" t="s">
        <v>158</v>
      </c>
      <c r="D1871" s="169">
        <v>1410.21</v>
      </c>
      <c r="E1871" s="169">
        <v>182.6</v>
      </c>
      <c r="F1871" s="169">
        <v>1592.81</v>
      </c>
      <c r="G1871" s="147">
        <v>9</v>
      </c>
    </row>
    <row r="1872" spans="1:7" ht="30" x14ac:dyDescent="0.25">
      <c r="A1872" s="166" t="s">
        <v>3876</v>
      </c>
      <c r="B1872" s="167" t="s">
        <v>3877</v>
      </c>
      <c r="C1872" s="168" t="s">
        <v>158</v>
      </c>
      <c r="D1872" s="169">
        <v>147.36000000000001</v>
      </c>
      <c r="E1872" s="169">
        <v>91.3</v>
      </c>
      <c r="F1872" s="169">
        <v>238.66</v>
      </c>
      <c r="G1872" s="147">
        <v>9</v>
      </c>
    </row>
    <row r="1873" spans="1:7" x14ac:dyDescent="0.25">
      <c r="A1873" s="166" t="s">
        <v>3878</v>
      </c>
      <c r="B1873" s="167" t="s">
        <v>3879</v>
      </c>
      <c r="C1873" s="168" t="s">
        <v>158</v>
      </c>
      <c r="D1873" s="169">
        <v>224.67</v>
      </c>
      <c r="E1873" s="169">
        <v>157.97999999999999</v>
      </c>
      <c r="F1873" s="169">
        <v>382.65</v>
      </c>
      <c r="G1873" s="147">
        <v>9</v>
      </c>
    </row>
    <row r="1874" spans="1:7" x14ac:dyDescent="0.25">
      <c r="A1874" s="166" t="s">
        <v>3880</v>
      </c>
      <c r="B1874" s="167" t="s">
        <v>3881</v>
      </c>
      <c r="C1874" s="168" t="s">
        <v>158</v>
      </c>
      <c r="D1874" s="169">
        <v>705.12</v>
      </c>
      <c r="E1874" s="169">
        <v>182.6</v>
      </c>
      <c r="F1874" s="169">
        <v>887.72</v>
      </c>
      <c r="G1874" s="147">
        <v>5</v>
      </c>
    </row>
    <row r="1875" spans="1:7" x14ac:dyDescent="0.25">
      <c r="A1875" s="166" t="s">
        <v>3882</v>
      </c>
      <c r="B1875" s="167" t="s">
        <v>3883</v>
      </c>
      <c r="C1875" s="168"/>
      <c r="D1875" s="169"/>
      <c r="E1875" s="169"/>
      <c r="F1875" s="169"/>
      <c r="G1875" s="147">
        <v>9</v>
      </c>
    </row>
    <row r="1876" spans="1:7" x14ac:dyDescent="0.25">
      <c r="A1876" s="166" t="s">
        <v>3884</v>
      </c>
      <c r="B1876" s="167" t="s">
        <v>3885</v>
      </c>
      <c r="C1876" s="168" t="s">
        <v>158</v>
      </c>
      <c r="D1876" s="169">
        <v>35.630000000000003</v>
      </c>
      <c r="E1876" s="169">
        <v>13.69</v>
      </c>
      <c r="F1876" s="169">
        <v>49.32</v>
      </c>
      <c r="G1876" s="147">
        <v>9</v>
      </c>
    </row>
    <row r="1877" spans="1:7" x14ac:dyDescent="0.25">
      <c r="A1877" s="166" t="s">
        <v>3886</v>
      </c>
      <c r="B1877" s="167" t="s">
        <v>3887</v>
      </c>
      <c r="C1877" s="168" t="s">
        <v>158</v>
      </c>
      <c r="D1877" s="169">
        <v>51.55</v>
      </c>
      <c r="E1877" s="169">
        <v>13.69</v>
      </c>
      <c r="F1877" s="169">
        <v>65.239999999999995</v>
      </c>
      <c r="G1877" s="147">
        <v>9</v>
      </c>
    </row>
    <row r="1878" spans="1:7" x14ac:dyDescent="0.25">
      <c r="A1878" s="166" t="s">
        <v>3888</v>
      </c>
      <c r="B1878" s="167" t="s">
        <v>3889</v>
      </c>
      <c r="C1878" s="168" t="s">
        <v>158</v>
      </c>
      <c r="D1878" s="169">
        <v>83.12</v>
      </c>
      <c r="E1878" s="169">
        <v>13.69</v>
      </c>
      <c r="F1878" s="169">
        <v>96.81</v>
      </c>
      <c r="G1878" s="147">
        <v>9</v>
      </c>
    </row>
    <row r="1879" spans="1:7" x14ac:dyDescent="0.25">
      <c r="A1879" s="166" t="s">
        <v>3890</v>
      </c>
      <c r="B1879" s="167" t="s">
        <v>3891</v>
      </c>
      <c r="C1879" s="168" t="s">
        <v>158</v>
      </c>
      <c r="D1879" s="169">
        <v>120.72</v>
      </c>
      <c r="E1879" s="169">
        <v>13.69</v>
      </c>
      <c r="F1879" s="169">
        <v>134.41</v>
      </c>
      <c r="G1879" s="147">
        <v>5</v>
      </c>
    </row>
    <row r="1880" spans="1:7" x14ac:dyDescent="0.25">
      <c r="A1880" s="166" t="s">
        <v>3892</v>
      </c>
      <c r="B1880" s="167" t="s">
        <v>3893</v>
      </c>
      <c r="C1880" s="168"/>
      <c r="D1880" s="169"/>
      <c r="E1880" s="169"/>
      <c r="F1880" s="169"/>
      <c r="G1880" s="147">
        <v>9</v>
      </c>
    </row>
    <row r="1881" spans="1:7" x14ac:dyDescent="0.25">
      <c r="A1881" s="166" t="s">
        <v>3894</v>
      </c>
      <c r="B1881" s="167" t="s">
        <v>3895</v>
      </c>
      <c r="C1881" s="168" t="s">
        <v>158</v>
      </c>
      <c r="D1881" s="169">
        <v>45.62</v>
      </c>
      <c r="E1881" s="169">
        <v>9.1300000000000008</v>
      </c>
      <c r="F1881" s="169">
        <v>54.75</v>
      </c>
      <c r="G1881" s="147">
        <v>9</v>
      </c>
    </row>
    <row r="1882" spans="1:7" x14ac:dyDescent="0.25">
      <c r="A1882" s="166" t="s">
        <v>3896</v>
      </c>
      <c r="B1882" s="167" t="s">
        <v>3897</v>
      </c>
      <c r="C1882" s="168" t="s">
        <v>158</v>
      </c>
      <c r="D1882" s="169">
        <v>94.73</v>
      </c>
      <c r="E1882" s="169">
        <v>9.1300000000000008</v>
      </c>
      <c r="F1882" s="169">
        <v>103.86</v>
      </c>
      <c r="G1882" s="147">
        <v>9</v>
      </c>
    </row>
    <row r="1883" spans="1:7" x14ac:dyDescent="0.25">
      <c r="A1883" s="166" t="s">
        <v>3898</v>
      </c>
      <c r="B1883" s="167" t="s">
        <v>3899</v>
      </c>
      <c r="C1883" s="168" t="s">
        <v>158</v>
      </c>
      <c r="D1883" s="169">
        <v>76.400000000000006</v>
      </c>
      <c r="E1883" s="169">
        <v>34.24</v>
      </c>
      <c r="F1883" s="169">
        <v>110.64</v>
      </c>
      <c r="G1883" s="147">
        <v>9</v>
      </c>
    </row>
    <row r="1884" spans="1:7" x14ac:dyDescent="0.25">
      <c r="A1884" s="166" t="s">
        <v>3900</v>
      </c>
      <c r="B1884" s="167" t="s">
        <v>3901</v>
      </c>
      <c r="C1884" s="168" t="s">
        <v>158</v>
      </c>
      <c r="D1884" s="169">
        <v>145.16</v>
      </c>
      <c r="E1884" s="169">
        <v>9.1300000000000008</v>
      </c>
      <c r="F1884" s="169">
        <v>154.29</v>
      </c>
      <c r="G1884" s="147">
        <v>9</v>
      </c>
    </row>
    <row r="1885" spans="1:7" x14ac:dyDescent="0.25">
      <c r="A1885" s="166" t="s">
        <v>3902</v>
      </c>
      <c r="B1885" s="167" t="s">
        <v>3903</v>
      </c>
      <c r="C1885" s="168" t="s">
        <v>158</v>
      </c>
      <c r="D1885" s="169">
        <v>195</v>
      </c>
      <c r="E1885" s="169">
        <v>9.1300000000000008</v>
      </c>
      <c r="F1885" s="169">
        <v>204.13</v>
      </c>
      <c r="G1885" s="147">
        <v>5</v>
      </c>
    </row>
    <row r="1886" spans="1:7" x14ac:dyDescent="0.25">
      <c r="A1886" s="166" t="s">
        <v>3904</v>
      </c>
      <c r="B1886" s="167" t="s">
        <v>3905</v>
      </c>
      <c r="C1886" s="168"/>
      <c r="D1886" s="169"/>
      <c r="E1886" s="169"/>
      <c r="F1886" s="169"/>
      <c r="G1886" s="147">
        <v>9</v>
      </c>
    </row>
    <row r="1887" spans="1:7" x14ac:dyDescent="0.25">
      <c r="A1887" s="166" t="s">
        <v>3906</v>
      </c>
      <c r="B1887" s="167" t="s">
        <v>3907</v>
      </c>
      <c r="C1887" s="168" t="s">
        <v>471</v>
      </c>
      <c r="D1887" s="169">
        <v>531.47</v>
      </c>
      <c r="E1887" s="169">
        <v>22.83</v>
      </c>
      <c r="F1887" s="169">
        <v>554.29999999999995</v>
      </c>
      <c r="G1887" s="147">
        <v>9</v>
      </c>
    </row>
    <row r="1888" spans="1:7" x14ac:dyDescent="0.25">
      <c r="A1888" s="166" t="s">
        <v>3908</v>
      </c>
      <c r="B1888" s="167" t="s">
        <v>3909</v>
      </c>
      <c r="C1888" s="168" t="s">
        <v>471</v>
      </c>
      <c r="D1888" s="169">
        <v>444.14</v>
      </c>
      <c r="E1888" s="169">
        <v>22.83</v>
      </c>
      <c r="F1888" s="169">
        <v>466.97</v>
      </c>
      <c r="G1888" s="147">
        <v>5</v>
      </c>
    </row>
    <row r="1889" spans="1:7" x14ac:dyDescent="0.25">
      <c r="A1889" s="166" t="s">
        <v>3910</v>
      </c>
      <c r="B1889" s="167" t="s">
        <v>3911</v>
      </c>
      <c r="C1889" s="168"/>
      <c r="D1889" s="169"/>
      <c r="E1889" s="169"/>
      <c r="F1889" s="169"/>
      <c r="G1889" s="147">
        <v>9</v>
      </c>
    </row>
    <row r="1890" spans="1:7" ht="30" x14ac:dyDescent="0.25">
      <c r="A1890" s="166" t="s">
        <v>3912</v>
      </c>
      <c r="B1890" s="167" t="s">
        <v>3913</v>
      </c>
      <c r="C1890" s="168" t="s">
        <v>158</v>
      </c>
      <c r="D1890" s="169">
        <v>228.22</v>
      </c>
      <c r="E1890" s="169">
        <v>21.41</v>
      </c>
      <c r="F1890" s="169">
        <v>249.63</v>
      </c>
      <c r="G1890" s="147">
        <v>9</v>
      </c>
    </row>
    <row r="1891" spans="1:7" ht="30" x14ac:dyDescent="0.25">
      <c r="A1891" s="166" t="s">
        <v>3914</v>
      </c>
      <c r="B1891" s="167" t="s">
        <v>3915</v>
      </c>
      <c r="C1891" s="168" t="s">
        <v>158</v>
      </c>
      <c r="D1891" s="169">
        <v>213.82</v>
      </c>
      <c r="E1891" s="169">
        <v>21.41</v>
      </c>
      <c r="F1891" s="169">
        <v>235.23</v>
      </c>
      <c r="G1891" s="147">
        <v>9</v>
      </c>
    </row>
    <row r="1892" spans="1:7" ht="30" x14ac:dyDescent="0.25">
      <c r="A1892" s="166" t="s">
        <v>3916</v>
      </c>
      <c r="B1892" s="167" t="s">
        <v>3917</v>
      </c>
      <c r="C1892" s="168" t="s">
        <v>158</v>
      </c>
      <c r="D1892" s="169">
        <v>232.8</v>
      </c>
      <c r="E1892" s="169">
        <v>21.41</v>
      </c>
      <c r="F1892" s="169">
        <v>254.21</v>
      </c>
      <c r="G1892" s="147">
        <v>9</v>
      </c>
    </row>
    <row r="1893" spans="1:7" ht="30" x14ac:dyDescent="0.25">
      <c r="A1893" s="166" t="s">
        <v>3918</v>
      </c>
      <c r="B1893" s="167" t="s">
        <v>3919</v>
      </c>
      <c r="C1893" s="168" t="s">
        <v>158</v>
      </c>
      <c r="D1893" s="169">
        <v>212.22</v>
      </c>
      <c r="E1893" s="169">
        <v>21.41</v>
      </c>
      <c r="F1893" s="169">
        <v>233.63</v>
      </c>
      <c r="G1893" s="147">
        <v>5</v>
      </c>
    </row>
    <row r="1894" spans="1:7" x14ac:dyDescent="0.25">
      <c r="A1894" s="166" t="s">
        <v>3920</v>
      </c>
      <c r="B1894" s="167" t="s">
        <v>3921</v>
      </c>
      <c r="C1894" s="168"/>
      <c r="D1894" s="169"/>
      <c r="E1894" s="169"/>
      <c r="F1894" s="169"/>
      <c r="G1894" s="147">
        <v>9</v>
      </c>
    </row>
    <row r="1895" spans="1:7" ht="30" x14ac:dyDescent="0.25">
      <c r="A1895" s="166" t="s">
        <v>3922</v>
      </c>
      <c r="B1895" s="167" t="s">
        <v>3923</v>
      </c>
      <c r="C1895" s="168" t="s">
        <v>158</v>
      </c>
      <c r="D1895" s="169">
        <v>201844.64</v>
      </c>
      <c r="E1895" s="169">
        <v>1757.04</v>
      </c>
      <c r="F1895" s="169">
        <v>203601.68</v>
      </c>
      <c r="G1895" s="147">
        <v>9</v>
      </c>
    </row>
    <row r="1896" spans="1:7" ht="30" x14ac:dyDescent="0.25">
      <c r="A1896" s="166" t="s">
        <v>3924</v>
      </c>
      <c r="B1896" s="167" t="s">
        <v>3925</v>
      </c>
      <c r="C1896" s="168" t="s">
        <v>158</v>
      </c>
      <c r="D1896" s="169">
        <v>236080.08</v>
      </c>
      <c r="E1896" s="169">
        <v>1757.04</v>
      </c>
      <c r="F1896" s="169">
        <v>237837.12</v>
      </c>
      <c r="G1896" s="147">
        <v>9</v>
      </c>
    </row>
    <row r="1897" spans="1:7" ht="30" x14ac:dyDescent="0.25">
      <c r="A1897" s="166" t="s">
        <v>3926</v>
      </c>
      <c r="B1897" s="167" t="s">
        <v>3927</v>
      </c>
      <c r="C1897" s="168" t="s">
        <v>158</v>
      </c>
      <c r="D1897" s="169">
        <v>102864.93</v>
      </c>
      <c r="E1897" s="169">
        <v>1757.04</v>
      </c>
      <c r="F1897" s="169">
        <v>104621.97</v>
      </c>
      <c r="G1897" s="147">
        <v>9</v>
      </c>
    </row>
    <row r="1898" spans="1:7" ht="30" x14ac:dyDescent="0.25">
      <c r="A1898" s="166" t="s">
        <v>3928</v>
      </c>
      <c r="B1898" s="167" t="s">
        <v>3929</v>
      </c>
      <c r="C1898" s="168" t="s">
        <v>158</v>
      </c>
      <c r="D1898" s="169">
        <v>122948.35</v>
      </c>
      <c r="E1898" s="169">
        <v>1757.04</v>
      </c>
      <c r="F1898" s="169">
        <v>124705.39</v>
      </c>
      <c r="G1898" s="147">
        <v>9</v>
      </c>
    </row>
    <row r="1899" spans="1:7" ht="30" x14ac:dyDescent="0.25">
      <c r="A1899" s="166" t="s">
        <v>3930</v>
      </c>
      <c r="B1899" s="167" t="s">
        <v>3931</v>
      </c>
      <c r="C1899" s="168" t="s">
        <v>158</v>
      </c>
      <c r="D1899" s="169">
        <v>98337.29</v>
      </c>
      <c r="E1899" s="169">
        <v>937.6</v>
      </c>
      <c r="F1899" s="169">
        <v>99274.89</v>
      </c>
      <c r="G1899" s="147">
        <v>9</v>
      </c>
    </row>
    <row r="1900" spans="1:7" ht="30" x14ac:dyDescent="0.25">
      <c r="A1900" s="166" t="s">
        <v>3932</v>
      </c>
      <c r="B1900" s="167" t="s">
        <v>3933</v>
      </c>
      <c r="C1900" s="168" t="s">
        <v>158</v>
      </c>
      <c r="D1900" s="169">
        <v>150457.60999999999</v>
      </c>
      <c r="E1900" s="169">
        <v>1757.04</v>
      </c>
      <c r="F1900" s="169">
        <v>152214.65</v>
      </c>
      <c r="G1900" s="147">
        <v>9</v>
      </c>
    </row>
    <row r="1901" spans="1:7" ht="30" x14ac:dyDescent="0.25">
      <c r="A1901" s="166" t="s">
        <v>3934</v>
      </c>
      <c r="B1901" s="167" t="s">
        <v>3935</v>
      </c>
      <c r="C1901" s="168" t="s">
        <v>158</v>
      </c>
      <c r="D1901" s="169">
        <v>500926.38</v>
      </c>
      <c r="E1901" s="169">
        <v>1944.56</v>
      </c>
      <c r="F1901" s="169">
        <v>502870.94</v>
      </c>
      <c r="G1901" s="147">
        <v>9</v>
      </c>
    </row>
    <row r="1902" spans="1:7" ht="30" x14ac:dyDescent="0.25">
      <c r="A1902" s="166" t="s">
        <v>3936</v>
      </c>
      <c r="B1902" s="167" t="s">
        <v>3937</v>
      </c>
      <c r="C1902" s="168" t="s">
        <v>158</v>
      </c>
      <c r="D1902" s="169">
        <v>151428.25</v>
      </c>
      <c r="E1902" s="169">
        <v>1757.04</v>
      </c>
      <c r="F1902" s="169">
        <v>153185.29</v>
      </c>
      <c r="G1902" s="147">
        <v>9</v>
      </c>
    </row>
    <row r="1903" spans="1:7" ht="30" x14ac:dyDescent="0.25">
      <c r="A1903" s="166" t="s">
        <v>3938</v>
      </c>
      <c r="B1903" s="167" t="s">
        <v>3939</v>
      </c>
      <c r="C1903" s="168" t="s">
        <v>158</v>
      </c>
      <c r="D1903" s="169">
        <v>441830.69</v>
      </c>
      <c r="E1903" s="169">
        <v>1927.24</v>
      </c>
      <c r="F1903" s="169">
        <v>443757.93</v>
      </c>
      <c r="G1903" s="147">
        <v>9</v>
      </c>
    </row>
    <row r="1904" spans="1:7" ht="30" x14ac:dyDescent="0.25">
      <c r="A1904" s="166" t="s">
        <v>3940</v>
      </c>
      <c r="B1904" s="167" t="s">
        <v>3941</v>
      </c>
      <c r="C1904" s="168" t="s">
        <v>158</v>
      </c>
      <c r="D1904" s="169">
        <v>414060.09</v>
      </c>
      <c r="E1904" s="169">
        <v>1944.56</v>
      </c>
      <c r="F1904" s="169">
        <v>416004.65</v>
      </c>
      <c r="G1904" s="147">
        <v>5</v>
      </c>
    </row>
    <row r="1905" spans="1:7" x14ac:dyDescent="0.25">
      <c r="A1905" s="166" t="s">
        <v>3942</v>
      </c>
      <c r="B1905" s="167" t="s">
        <v>3943</v>
      </c>
      <c r="C1905" s="168"/>
      <c r="D1905" s="169"/>
      <c r="E1905" s="169"/>
      <c r="F1905" s="169"/>
      <c r="G1905" s="147">
        <v>9</v>
      </c>
    </row>
    <row r="1906" spans="1:7" x14ac:dyDescent="0.25">
      <c r="A1906" s="166" t="s">
        <v>3944</v>
      </c>
      <c r="B1906" s="167" t="s">
        <v>3945</v>
      </c>
      <c r="C1906" s="168" t="s">
        <v>158</v>
      </c>
      <c r="D1906" s="169">
        <v>41592.699999999997</v>
      </c>
      <c r="E1906" s="169">
        <v>937.6</v>
      </c>
      <c r="F1906" s="169">
        <v>42530.3</v>
      </c>
      <c r="G1906" s="147">
        <v>9</v>
      </c>
    </row>
    <row r="1907" spans="1:7" x14ac:dyDescent="0.25">
      <c r="A1907" s="166" t="s">
        <v>3946</v>
      </c>
      <c r="B1907" s="167" t="s">
        <v>3947</v>
      </c>
      <c r="C1907" s="168" t="s">
        <v>158</v>
      </c>
      <c r="D1907" s="169">
        <v>30262.07</v>
      </c>
      <c r="E1907" s="169">
        <v>937.6</v>
      </c>
      <c r="F1907" s="169">
        <v>31199.67</v>
      </c>
      <c r="G1907" s="147">
        <v>9</v>
      </c>
    </row>
    <row r="1908" spans="1:7" x14ac:dyDescent="0.25">
      <c r="A1908" s="166" t="s">
        <v>3948</v>
      </c>
      <c r="B1908" s="167" t="s">
        <v>3949</v>
      </c>
      <c r="C1908" s="168" t="s">
        <v>158</v>
      </c>
      <c r="D1908" s="169">
        <v>86808.5</v>
      </c>
      <c r="E1908" s="169">
        <v>1500.16</v>
      </c>
      <c r="F1908" s="169">
        <v>88308.66</v>
      </c>
      <c r="G1908" s="147">
        <v>9</v>
      </c>
    </row>
    <row r="1909" spans="1:7" ht="30" x14ac:dyDescent="0.25">
      <c r="A1909" s="166" t="s">
        <v>3950</v>
      </c>
      <c r="B1909" s="167" t="s">
        <v>3951</v>
      </c>
      <c r="C1909" s="168" t="s">
        <v>158</v>
      </c>
      <c r="D1909" s="169">
        <v>125024.85</v>
      </c>
      <c r="E1909" s="169">
        <v>1500.16</v>
      </c>
      <c r="F1909" s="169">
        <v>126525.01</v>
      </c>
      <c r="G1909" s="147">
        <v>9</v>
      </c>
    </row>
    <row r="1910" spans="1:7" ht="30" x14ac:dyDescent="0.25">
      <c r="A1910" s="166" t="s">
        <v>3952</v>
      </c>
      <c r="B1910" s="167" t="s">
        <v>3953</v>
      </c>
      <c r="C1910" s="168" t="s">
        <v>158</v>
      </c>
      <c r="D1910" s="169">
        <v>5945.53</v>
      </c>
      <c r="E1910" s="169">
        <v>375.04</v>
      </c>
      <c r="F1910" s="169">
        <v>6320.57</v>
      </c>
      <c r="G1910" s="147">
        <v>9</v>
      </c>
    </row>
    <row r="1911" spans="1:7" ht="30" x14ac:dyDescent="0.25">
      <c r="A1911" s="166" t="s">
        <v>3954</v>
      </c>
      <c r="B1911" s="167" t="s">
        <v>3955</v>
      </c>
      <c r="C1911" s="168" t="s">
        <v>158</v>
      </c>
      <c r="D1911" s="169">
        <v>7767.77</v>
      </c>
      <c r="E1911" s="169">
        <v>375.04</v>
      </c>
      <c r="F1911" s="169">
        <v>8142.81</v>
      </c>
      <c r="G1911" s="147">
        <v>9</v>
      </c>
    </row>
    <row r="1912" spans="1:7" x14ac:dyDescent="0.25">
      <c r="A1912" s="166" t="s">
        <v>3956</v>
      </c>
      <c r="B1912" s="167" t="s">
        <v>3957</v>
      </c>
      <c r="C1912" s="168" t="s">
        <v>158</v>
      </c>
      <c r="D1912" s="169">
        <v>22614.13</v>
      </c>
      <c r="E1912" s="169">
        <v>937.6</v>
      </c>
      <c r="F1912" s="169">
        <v>23551.73</v>
      </c>
      <c r="G1912" s="147">
        <v>9</v>
      </c>
    </row>
    <row r="1913" spans="1:7" x14ac:dyDescent="0.25">
      <c r="A1913" s="166" t="s">
        <v>3958</v>
      </c>
      <c r="B1913" s="167" t="s">
        <v>3959</v>
      </c>
      <c r="C1913" s="168" t="s">
        <v>158</v>
      </c>
      <c r="D1913" s="169">
        <v>50091.55</v>
      </c>
      <c r="E1913" s="169">
        <v>937.6</v>
      </c>
      <c r="F1913" s="169">
        <v>51029.15</v>
      </c>
      <c r="G1913" s="147">
        <v>9</v>
      </c>
    </row>
    <row r="1914" spans="1:7" x14ac:dyDescent="0.25">
      <c r="A1914" s="166" t="s">
        <v>3960</v>
      </c>
      <c r="B1914" s="167" t="s">
        <v>3961</v>
      </c>
      <c r="C1914" s="168" t="s">
        <v>158</v>
      </c>
      <c r="D1914" s="169">
        <v>24049.43</v>
      </c>
      <c r="E1914" s="169">
        <v>937.6</v>
      </c>
      <c r="F1914" s="169">
        <v>24987.03</v>
      </c>
      <c r="G1914" s="147">
        <v>9</v>
      </c>
    </row>
    <row r="1915" spans="1:7" ht="30" x14ac:dyDescent="0.25">
      <c r="A1915" s="166" t="s">
        <v>3962</v>
      </c>
      <c r="B1915" s="167" t="s">
        <v>3963</v>
      </c>
      <c r="C1915" s="168" t="s">
        <v>158</v>
      </c>
      <c r="D1915" s="169">
        <v>97753.75</v>
      </c>
      <c r="E1915" s="169">
        <v>1500.16</v>
      </c>
      <c r="F1915" s="169">
        <v>99253.91</v>
      </c>
      <c r="G1915" s="147">
        <v>9</v>
      </c>
    </row>
    <row r="1916" spans="1:7" ht="30" x14ac:dyDescent="0.25">
      <c r="A1916" s="166" t="s">
        <v>3964</v>
      </c>
      <c r="B1916" s="167" t="s">
        <v>3965</v>
      </c>
      <c r="C1916" s="168" t="s">
        <v>158</v>
      </c>
      <c r="D1916" s="169">
        <v>17078.13</v>
      </c>
      <c r="E1916" s="169">
        <v>375.04</v>
      </c>
      <c r="F1916" s="169">
        <v>17453.169999999998</v>
      </c>
      <c r="G1916" s="147">
        <v>9</v>
      </c>
    </row>
    <row r="1917" spans="1:7" x14ac:dyDescent="0.25">
      <c r="A1917" s="166" t="s">
        <v>3966</v>
      </c>
      <c r="B1917" s="167" t="s">
        <v>3967</v>
      </c>
      <c r="C1917" s="168" t="s">
        <v>158</v>
      </c>
      <c r="D1917" s="169">
        <v>76257.59</v>
      </c>
      <c r="E1917" s="169">
        <v>1500.16</v>
      </c>
      <c r="F1917" s="169">
        <v>77757.75</v>
      </c>
      <c r="G1917" s="147">
        <v>9</v>
      </c>
    </row>
    <row r="1918" spans="1:7" x14ac:dyDescent="0.25">
      <c r="A1918" s="166" t="s">
        <v>3968</v>
      </c>
      <c r="B1918" s="167" t="s">
        <v>3969</v>
      </c>
      <c r="C1918" s="168" t="s">
        <v>158</v>
      </c>
      <c r="D1918" s="169">
        <v>95765.17</v>
      </c>
      <c r="E1918" s="169">
        <v>1500.16</v>
      </c>
      <c r="F1918" s="169">
        <v>97265.33</v>
      </c>
      <c r="G1918" s="147">
        <v>9</v>
      </c>
    </row>
    <row r="1919" spans="1:7" x14ac:dyDescent="0.25">
      <c r="A1919" s="166" t="s">
        <v>3970</v>
      </c>
      <c r="B1919" s="167" t="s">
        <v>3971</v>
      </c>
      <c r="C1919" s="168" t="s">
        <v>158</v>
      </c>
      <c r="D1919" s="169">
        <v>139091.81</v>
      </c>
      <c r="E1919" s="169">
        <v>1500.16</v>
      </c>
      <c r="F1919" s="169">
        <v>140591.97</v>
      </c>
      <c r="G1919" s="147">
        <v>9</v>
      </c>
    </row>
    <row r="1920" spans="1:7" x14ac:dyDescent="0.25">
      <c r="A1920" s="166" t="s">
        <v>3972</v>
      </c>
      <c r="B1920" s="167" t="s">
        <v>3973</v>
      </c>
      <c r="C1920" s="168" t="s">
        <v>158</v>
      </c>
      <c r="D1920" s="169">
        <v>74315.149999999994</v>
      </c>
      <c r="E1920" s="169">
        <v>937.6</v>
      </c>
      <c r="F1920" s="169">
        <v>75252.75</v>
      </c>
      <c r="G1920" s="147">
        <v>9</v>
      </c>
    </row>
    <row r="1921" spans="1:7" x14ac:dyDescent="0.25">
      <c r="A1921" s="166" t="s">
        <v>3974</v>
      </c>
      <c r="B1921" s="167" t="s">
        <v>3975</v>
      </c>
      <c r="C1921" s="168" t="s">
        <v>158</v>
      </c>
      <c r="D1921" s="169">
        <v>34588.449999999997</v>
      </c>
      <c r="E1921" s="169">
        <v>937.6</v>
      </c>
      <c r="F1921" s="169">
        <v>35526.050000000003</v>
      </c>
      <c r="G1921" s="147">
        <v>9</v>
      </c>
    </row>
    <row r="1922" spans="1:7" ht="30" x14ac:dyDescent="0.25">
      <c r="A1922" s="166" t="s">
        <v>3976</v>
      </c>
      <c r="B1922" s="167" t="s">
        <v>3977</v>
      </c>
      <c r="C1922" s="168" t="s">
        <v>158</v>
      </c>
      <c r="D1922" s="169">
        <v>141690.94</v>
      </c>
      <c r="E1922" s="169">
        <v>1500.16</v>
      </c>
      <c r="F1922" s="169">
        <v>143191.1</v>
      </c>
      <c r="G1922" s="147">
        <v>9</v>
      </c>
    </row>
    <row r="1923" spans="1:7" ht="30" x14ac:dyDescent="0.25">
      <c r="A1923" s="166" t="s">
        <v>3978</v>
      </c>
      <c r="B1923" s="167" t="s">
        <v>3979</v>
      </c>
      <c r="C1923" s="168" t="s">
        <v>158</v>
      </c>
      <c r="D1923" s="169">
        <v>43943.72</v>
      </c>
      <c r="E1923" s="169">
        <v>937.6</v>
      </c>
      <c r="F1923" s="169">
        <v>44881.32</v>
      </c>
      <c r="G1923" s="147">
        <v>9</v>
      </c>
    </row>
    <row r="1924" spans="1:7" ht="30" x14ac:dyDescent="0.25">
      <c r="A1924" s="166" t="s">
        <v>3980</v>
      </c>
      <c r="B1924" s="167" t="s">
        <v>3981</v>
      </c>
      <c r="C1924" s="168" t="s">
        <v>158</v>
      </c>
      <c r="D1924" s="169">
        <v>48257.120000000003</v>
      </c>
      <c r="E1924" s="169">
        <v>937.6</v>
      </c>
      <c r="F1924" s="169">
        <v>49194.720000000001</v>
      </c>
      <c r="G1924" s="147">
        <v>5</v>
      </c>
    </row>
    <row r="1925" spans="1:7" x14ac:dyDescent="0.25">
      <c r="A1925" s="166" t="s">
        <v>3982</v>
      </c>
      <c r="B1925" s="167" t="s">
        <v>3983</v>
      </c>
      <c r="C1925" s="168"/>
      <c r="D1925" s="169"/>
      <c r="E1925" s="169"/>
      <c r="F1925" s="169"/>
      <c r="G1925" s="147">
        <v>9</v>
      </c>
    </row>
    <row r="1926" spans="1:7" x14ac:dyDescent="0.25">
      <c r="A1926" s="166" t="s">
        <v>3984</v>
      </c>
      <c r="B1926" s="167" t="s">
        <v>3985</v>
      </c>
      <c r="C1926" s="168" t="s">
        <v>268</v>
      </c>
      <c r="D1926" s="169">
        <v>69.84</v>
      </c>
      <c r="E1926" s="169">
        <v>18.260000000000002</v>
      </c>
      <c r="F1926" s="169">
        <v>88.1</v>
      </c>
      <c r="G1926" s="147">
        <v>9</v>
      </c>
    </row>
    <row r="1927" spans="1:7" x14ac:dyDescent="0.25">
      <c r="A1927" s="166" t="s">
        <v>3986</v>
      </c>
      <c r="B1927" s="167" t="s">
        <v>3987</v>
      </c>
      <c r="C1927" s="168" t="s">
        <v>158</v>
      </c>
      <c r="D1927" s="169">
        <v>48.57</v>
      </c>
      <c r="E1927" s="169">
        <v>9.1300000000000008</v>
      </c>
      <c r="F1927" s="169">
        <v>57.7</v>
      </c>
      <c r="G1927" s="147">
        <v>9</v>
      </c>
    </row>
    <row r="1928" spans="1:7" x14ac:dyDescent="0.25">
      <c r="A1928" s="166" t="s">
        <v>3988</v>
      </c>
      <c r="B1928" s="167" t="s">
        <v>3989</v>
      </c>
      <c r="C1928" s="168" t="s">
        <v>158</v>
      </c>
      <c r="D1928" s="169">
        <v>23.28</v>
      </c>
      <c r="E1928" s="169">
        <v>9.1300000000000008</v>
      </c>
      <c r="F1928" s="169">
        <v>32.409999999999997</v>
      </c>
      <c r="G1928" s="147">
        <v>9</v>
      </c>
    </row>
    <row r="1929" spans="1:7" x14ac:dyDescent="0.25">
      <c r="A1929" s="166" t="s">
        <v>3990</v>
      </c>
      <c r="B1929" s="167" t="s">
        <v>3991</v>
      </c>
      <c r="C1929" s="168" t="s">
        <v>158</v>
      </c>
      <c r="D1929" s="169">
        <v>3.03</v>
      </c>
      <c r="E1929" s="169">
        <v>6.85</v>
      </c>
      <c r="F1929" s="169">
        <v>9.8800000000000008</v>
      </c>
      <c r="G1929" s="147">
        <v>9</v>
      </c>
    </row>
    <row r="1930" spans="1:7" x14ac:dyDescent="0.25">
      <c r="A1930" s="166" t="s">
        <v>3992</v>
      </c>
      <c r="B1930" s="167" t="s">
        <v>3993</v>
      </c>
      <c r="C1930" s="168" t="s">
        <v>158</v>
      </c>
      <c r="D1930" s="169">
        <v>20.86</v>
      </c>
      <c r="E1930" s="169">
        <v>9.1300000000000008</v>
      </c>
      <c r="F1930" s="169">
        <v>29.99</v>
      </c>
      <c r="G1930" s="147">
        <v>9</v>
      </c>
    </row>
    <row r="1931" spans="1:7" x14ac:dyDescent="0.25">
      <c r="A1931" s="166" t="s">
        <v>3994</v>
      </c>
      <c r="B1931" s="167" t="s">
        <v>3995</v>
      </c>
      <c r="C1931" s="168" t="s">
        <v>158</v>
      </c>
      <c r="D1931" s="169">
        <v>830.82</v>
      </c>
      <c r="E1931" s="169">
        <v>0.93</v>
      </c>
      <c r="F1931" s="169">
        <v>831.75</v>
      </c>
      <c r="G1931" s="147">
        <v>9</v>
      </c>
    </row>
    <row r="1932" spans="1:7" x14ac:dyDescent="0.25">
      <c r="A1932" s="166" t="s">
        <v>3996</v>
      </c>
      <c r="B1932" s="167" t="s">
        <v>3997</v>
      </c>
      <c r="C1932" s="168" t="s">
        <v>158</v>
      </c>
      <c r="D1932" s="169">
        <v>531.96</v>
      </c>
      <c r="E1932" s="169">
        <v>22.83</v>
      </c>
      <c r="F1932" s="169">
        <v>554.79</v>
      </c>
      <c r="G1932" s="147">
        <v>9</v>
      </c>
    </row>
    <row r="1933" spans="1:7" x14ac:dyDescent="0.25">
      <c r="A1933" s="166" t="s">
        <v>3998</v>
      </c>
      <c r="B1933" s="167" t="s">
        <v>3999</v>
      </c>
      <c r="C1933" s="168" t="s">
        <v>158</v>
      </c>
      <c r="D1933" s="169">
        <v>269.81</v>
      </c>
      <c r="E1933" s="169">
        <v>22.83</v>
      </c>
      <c r="F1933" s="169">
        <v>292.64</v>
      </c>
      <c r="G1933" s="147">
        <v>9</v>
      </c>
    </row>
    <row r="1934" spans="1:7" x14ac:dyDescent="0.25">
      <c r="A1934" s="166" t="s">
        <v>4000</v>
      </c>
      <c r="B1934" s="167" t="s">
        <v>4001</v>
      </c>
      <c r="C1934" s="168" t="s">
        <v>158</v>
      </c>
      <c r="D1934" s="169">
        <v>312.91000000000003</v>
      </c>
      <c r="E1934" s="169">
        <v>128.44</v>
      </c>
      <c r="F1934" s="169">
        <v>441.35</v>
      </c>
      <c r="G1934" s="147">
        <v>9</v>
      </c>
    </row>
    <row r="1935" spans="1:7" x14ac:dyDescent="0.25">
      <c r="A1935" s="166" t="s">
        <v>4002</v>
      </c>
      <c r="B1935" s="167" t="s">
        <v>4003</v>
      </c>
      <c r="C1935" s="168" t="s">
        <v>4004</v>
      </c>
      <c r="D1935" s="169">
        <v>606.24</v>
      </c>
      <c r="E1935" s="169">
        <v>0.93</v>
      </c>
      <c r="F1935" s="169">
        <v>607.16999999999996</v>
      </c>
      <c r="G1935" s="147">
        <v>9</v>
      </c>
    </row>
    <row r="1936" spans="1:7" x14ac:dyDescent="0.25">
      <c r="A1936" s="166" t="s">
        <v>4005</v>
      </c>
      <c r="B1936" s="167" t="s">
        <v>4006</v>
      </c>
      <c r="C1936" s="168" t="s">
        <v>158</v>
      </c>
      <c r="D1936" s="169">
        <v>31.07</v>
      </c>
      <c r="E1936" s="169">
        <v>45.65</v>
      </c>
      <c r="F1936" s="169">
        <v>76.72</v>
      </c>
      <c r="G1936" s="147">
        <v>9</v>
      </c>
    </row>
    <row r="1937" spans="1:7" x14ac:dyDescent="0.25">
      <c r="A1937" s="166" t="s">
        <v>4007</v>
      </c>
      <c r="B1937" s="167" t="s">
        <v>4008</v>
      </c>
      <c r="C1937" s="168" t="s">
        <v>4004</v>
      </c>
      <c r="D1937" s="169">
        <v>450.79</v>
      </c>
      <c r="E1937" s="169">
        <v>0.93</v>
      </c>
      <c r="F1937" s="169">
        <v>451.72</v>
      </c>
      <c r="G1937" s="147">
        <v>9</v>
      </c>
    </row>
    <row r="1938" spans="1:7" x14ac:dyDescent="0.25">
      <c r="A1938" s="166" t="s">
        <v>4009</v>
      </c>
      <c r="B1938" s="167" t="s">
        <v>4010</v>
      </c>
      <c r="C1938" s="168" t="s">
        <v>158</v>
      </c>
      <c r="D1938" s="169"/>
      <c r="E1938" s="169">
        <v>256.88</v>
      </c>
      <c r="F1938" s="169">
        <v>256.88</v>
      </c>
      <c r="G1938" s="147">
        <v>9</v>
      </c>
    </row>
    <row r="1939" spans="1:7" x14ac:dyDescent="0.25">
      <c r="A1939" s="166" t="s">
        <v>4011</v>
      </c>
      <c r="B1939" s="167" t="s">
        <v>4012</v>
      </c>
      <c r="C1939" s="168" t="s">
        <v>114</v>
      </c>
      <c r="D1939" s="169">
        <v>26.66</v>
      </c>
      <c r="E1939" s="169">
        <v>0.74</v>
      </c>
      <c r="F1939" s="169">
        <v>27.4</v>
      </c>
      <c r="G1939" s="147">
        <v>9</v>
      </c>
    </row>
    <row r="1940" spans="1:7" x14ac:dyDescent="0.25">
      <c r="A1940" s="166" t="s">
        <v>4013</v>
      </c>
      <c r="B1940" s="167" t="s">
        <v>4014</v>
      </c>
      <c r="C1940" s="168" t="s">
        <v>114</v>
      </c>
      <c r="D1940" s="169">
        <v>26.66</v>
      </c>
      <c r="E1940" s="169">
        <v>1.1100000000000001</v>
      </c>
      <c r="F1940" s="169">
        <v>27.77</v>
      </c>
      <c r="G1940" s="147">
        <v>9</v>
      </c>
    </row>
    <row r="1941" spans="1:7" ht="30" x14ac:dyDescent="0.25">
      <c r="A1941" s="166" t="s">
        <v>4015</v>
      </c>
      <c r="B1941" s="167" t="s">
        <v>4016</v>
      </c>
      <c r="C1941" s="168" t="s">
        <v>210</v>
      </c>
      <c r="D1941" s="169">
        <v>924</v>
      </c>
      <c r="E1941" s="169">
        <v>9.2899999999999991</v>
      </c>
      <c r="F1941" s="169">
        <v>933.29</v>
      </c>
      <c r="G1941" s="147">
        <v>9</v>
      </c>
    </row>
    <row r="1942" spans="1:7" ht="30" x14ac:dyDescent="0.25">
      <c r="A1942" s="166" t="s">
        <v>4017</v>
      </c>
      <c r="B1942" s="167" t="s">
        <v>4018</v>
      </c>
      <c r="C1942" s="168" t="s">
        <v>210</v>
      </c>
      <c r="D1942" s="169">
        <v>1152.01</v>
      </c>
      <c r="E1942" s="169">
        <v>9.2899999999999991</v>
      </c>
      <c r="F1942" s="169">
        <v>1161.3</v>
      </c>
      <c r="G1942" s="147">
        <v>9</v>
      </c>
    </row>
    <row r="1943" spans="1:7" x14ac:dyDescent="0.25">
      <c r="A1943" s="166" t="s">
        <v>4019</v>
      </c>
      <c r="B1943" s="167" t="s">
        <v>4020</v>
      </c>
      <c r="C1943" s="168" t="s">
        <v>4004</v>
      </c>
      <c r="D1943" s="169">
        <v>38.82</v>
      </c>
      <c r="E1943" s="169">
        <v>0.93</v>
      </c>
      <c r="F1943" s="169">
        <v>39.75</v>
      </c>
      <c r="G1943" s="147">
        <v>9</v>
      </c>
    </row>
    <row r="1944" spans="1:7" x14ac:dyDescent="0.25">
      <c r="A1944" s="166" t="s">
        <v>4021</v>
      </c>
      <c r="B1944" s="167" t="s">
        <v>4022</v>
      </c>
      <c r="C1944" s="168" t="s">
        <v>158</v>
      </c>
      <c r="D1944" s="169">
        <v>19.5</v>
      </c>
      <c r="E1944" s="169">
        <v>64.22</v>
      </c>
      <c r="F1944" s="169">
        <v>83.72</v>
      </c>
      <c r="G1944" s="147">
        <v>9</v>
      </c>
    </row>
    <row r="1945" spans="1:7" x14ac:dyDescent="0.25">
      <c r="A1945" s="166" t="s">
        <v>4023</v>
      </c>
      <c r="B1945" s="167" t="s">
        <v>4024</v>
      </c>
      <c r="C1945" s="168" t="s">
        <v>158</v>
      </c>
      <c r="D1945" s="169">
        <v>67.59</v>
      </c>
      <c r="E1945" s="169">
        <v>0.93</v>
      </c>
      <c r="F1945" s="169">
        <v>68.52</v>
      </c>
      <c r="G1945" s="147">
        <v>9</v>
      </c>
    </row>
    <row r="1946" spans="1:7" x14ac:dyDescent="0.25">
      <c r="A1946" s="166" t="s">
        <v>4025</v>
      </c>
      <c r="B1946" s="167" t="s">
        <v>4026</v>
      </c>
      <c r="C1946" s="168" t="s">
        <v>158</v>
      </c>
      <c r="D1946" s="169">
        <v>235.53</v>
      </c>
      <c r="E1946" s="169">
        <v>128.44</v>
      </c>
      <c r="F1946" s="169">
        <v>363.97</v>
      </c>
      <c r="G1946" s="147">
        <v>9</v>
      </c>
    </row>
    <row r="1947" spans="1:7" x14ac:dyDescent="0.25">
      <c r="A1947" s="166" t="s">
        <v>4027</v>
      </c>
      <c r="B1947" s="167" t="s">
        <v>4028</v>
      </c>
      <c r="C1947" s="168" t="s">
        <v>158</v>
      </c>
      <c r="D1947" s="169">
        <v>670.43</v>
      </c>
      <c r="E1947" s="169">
        <v>0.93</v>
      </c>
      <c r="F1947" s="169">
        <v>671.36</v>
      </c>
      <c r="G1947" s="147">
        <v>9</v>
      </c>
    </row>
    <row r="1948" spans="1:7" x14ac:dyDescent="0.25">
      <c r="A1948" s="166" t="s">
        <v>4029</v>
      </c>
      <c r="B1948" s="167" t="s">
        <v>4030</v>
      </c>
      <c r="C1948" s="168" t="s">
        <v>158</v>
      </c>
      <c r="D1948" s="169">
        <v>520.71</v>
      </c>
      <c r="E1948" s="169">
        <v>128.44</v>
      </c>
      <c r="F1948" s="169">
        <v>649.15</v>
      </c>
      <c r="G1948" s="147">
        <v>9</v>
      </c>
    </row>
    <row r="1949" spans="1:7" x14ac:dyDescent="0.25">
      <c r="A1949" s="166" t="s">
        <v>4031</v>
      </c>
      <c r="B1949" s="167" t="s">
        <v>4032</v>
      </c>
      <c r="C1949" s="168" t="s">
        <v>158</v>
      </c>
      <c r="D1949" s="169">
        <v>2905.25</v>
      </c>
      <c r="E1949" s="169">
        <v>45.65</v>
      </c>
      <c r="F1949" s="169">
        <v>2950.9</v>
      </c>
      <c r="G1949" s="147">
        <v>9</v>
      </c>
    </row>
    <row r="1950" spans="1:7" x14ac:dyDescent="0.25">
      <c r="A1950" s="166" t="s">
        <v>4033</v>
      </c>
      <c r="B1950" s="167" t="s">
        <v>4034</v>
      </c>
      <c r="C1950" s="168" t="s">
        <v>158</v>
      </c>
      <c r="D1950" s="169">
        <v>4375.9399999999996</v>
      </c>
      <c r="E1950" s="169">
        <v>45.65</v>
      </c>
      <c r="F1950" s="169">
        <v>4421.59</v>
      </c>
      <c r="G1950" s="147">
        <v>9</v>
      </c>
    </row>
    <row r="1951" spans="1:7" x14ac:dyDescent="0.25">
      <c r="A1951" s="166" t="s">
        <v>4035</v>
      </c>
      <c r="B1951" s="167" t="s">
        <v>4036</v>
      </c>
      <c r="C1951" s="168" t="s">
        <v>158</v>
      </c>
      <c r="D1951" s="169">
        <v>5676.85</v>
      </c>
      <c r="E1951" s="169">
        <v>45.65</v>
      </c>
      <c r="F1951" s="169">
        <v>5722.5</v>
      </c>
      <c r="G1951" s="147">
        <v>9</v>
      </c>
    </row>
    <row r="1952" spans="1:7" x14ac:dyDescent="0.25">
      <c r="A1952" s="166" t="s">
        <v>4037</v>
      </c>
      <c r="B1952" s="167" t="s">
        <v>4038</v>
      </c>
      <c r="C1952" s="168"/>
      <c r="D1952" s="169"/>
      <c r="E1952" s="169"/>
      <c r="F1952" s="169"/>
      <c r="G1952" s="147">
        <v>2</v>
      </c>
    </row>
    <row r="1953" spans="1:7" x14ac:dyDescent="0.25">
      <c r="A1953" s="166" t="s">
        <v>4039</v>
      </c>
      <c r="B1953" s="167" t="s">
        <v>4040</v>
      </c>
      <c r="C1953" s="168"/>
      <c r="D1953" s="169"/>
      <c r="E1953" s="169"/>
      <c r="F1953" s="169"/>
      <c r="G1953" s="147">
        <v>5</v>
      </c>
    </row>
    <row r="1954" spans="1:7" x14ac:dyDescent="0.25">
      <c r="A1954" s="166" t="s">
        <v>4041</v>
      </c>
      <c r="B1954" s="167" t="s">
        <v>4042</v>
      </c>
      <c r="C1954" s="168" t="s">
        <v>158</v>
      </c>
      <c r="D1954" s="169">
        <v>62.32</v>
      </c>
      <c r="E1954" s="169">
        <v>78.599999999999994</v>
      </c>
      <c r="F1954" s="169">
        <v>140.91999999999999</v>
      </c>
      <c r="G1954" s="147">
        <v>9</v>
      </c>
    </row>
    <row r="1955" spans="1:7" x14ac:dyDescent="0.25">
      <c r="A1955" s="166" t="s">
        <v>4043</v>
      </c>
      <c r="B1955" s="167" t="s">
        <v>4044</v>
      </c>
      <c r="C1955" s="168" t="s">
        <v>158</v>
      </c>
      <c r="D1955" s="169">
        <v>164.12</v>
      </c>
      <c r="E1955" s="169">
        <v>109.66</v>
      </c>
      <c r="F1955" s="169">
        <v>273.77999999999997</v>
      </c>
      <c r="G1955" s="147">
        <v>9</v>
      </c>
    </row>
    <row r="1956" spans="1:7" x14ac:dyDescent="0.25">
      <c r="A1956" s="166" t="s">
        <v>4045</v>
      </c>
      <c r="B1956" s="167" t="s">
        <v>4046</v>
      </c>
      <c r="C1956" s="168" t="s">
        <v>158</v>
      </c>
      <c r="D1956" s="169">
        <v>309.91000000000003</v>
      </c>
      <c r="E1956" s="169">
        <v>140.71</v>
      </c>
      <c r="F1956" s="169">
        <v>450.62</v>
      </c>
      <c r="G1956" s="147">
        <v>9</v>
      </c>
    </row>
    <row r="1957" spans="1:7" x14ac:dyDescent="0.25">
      <c r="A1957" s="166" t="s">
        <v>4047</v>
      </c>
      <c r="B1957" s="167" t="s">
        <v>4048</v>
      </c>
      <c r="C1957" s="168" t="s">
        <v>158</v>
      </c>
      <c r="D1957" s="169">
        <v>519.41999999999996</v>
      </c>
      <c r="E1957" s="169">
        <v>174.49</v>
      </c>
      <c r="F1957" s="169">
        <v>693.91</v>
      </c>
      <c r="G1957" s="147">
        <v>9</v>
      </c>
    </row>
    <row r="1958" spans="1:7" x14ac:dyDescent="0.25">
      <c r="A1958" s="166" t="s">
        <v>4049</v>
      </c>
      <c r="B1958" s="167" t="s">
        <v>4050</v>
      </c>
      <c r="C1958" s="168" t="s">
        <v>158</v>
      </c>
      <c r="D1958" s="169">
        <v>1576.62</v>
      </c>
      <c r="E1958" s="169">
        <v>233.91</v>
      </c>
      <c r="F1958" s="169">
        <v>1810.53</v>
      </c>
      <c r="G1958" s="147">
        <v>9</v>
      </c>
    </row>
    <row r="1959" spans="1:7" x14ac:dyDescent="0.25">
      <c r="A1959" s="166" t="s">
        <v>4051</v>
      </c>
      <c r="B1959" s="167" t="s">
        <v>4052</v>
      </c>
      <c r="C1959" s="168"/>
      <c r="D1959" s="169"/>
      <c r="E1959" s="169"/>
      <c r="F1959" s="169"/>
      <c r="G1959" s="147">
        <v>5</v>
      </c>
    </row>
    <row r="1960" spans="1:7" x14ac:dyDescent="0.25">
      <c r="A1960" s="166" t="s">
        <v>4053</v>
      </c>
      <c r="B1960" s="167" t="s">
        <v>4054</v>
      </c>
      <c r="C1960" s="168" t="s">
        <v>158</v>
      </c>
      <c r="D1960" s="169">
        <v>72.63</v>
      </c>
      <c r="E1960" s="169">
        <v>68.48</v>
      </c>
      <c r="F1960" s="169">
        <v>141.11000000000001</v>
      </c>
      <c r="G1960" s="147">
        <v>9</v>
      </c>
    </row>
    <row r="1961" spans="1:7" x14ac:dyDescent="0.25">
      <c r="A1961" s="166" t="s">
        <v>4055</v>
      </c>
      <c r="B1961" s="167" t="s">
        <v>4056</v>
      </c>
      <c r="C1961" s="168" t="s">
        <v>158</v>
      </c>
      <c r="D1961" s="169">
        <v>166.89</v>
      </c>
      <c r="E1961" s="169">
        <v>91.3</v>
      </c>
      <c r="F1961" s="169">
        <v>258.19</v>
      </c>
      <c r="G1961" s="147">
        <v>9</v>
      </c>
    </row>
    <row r="1962" spans="1:7" x14ac:dyDescent="0.25">
      <c r="A1962" s="166" t="s">
        <v>4057</v>
      </c>
      <c r="B1962" s="167" t="s">
        <v>4058</v>
      </c>
      <c r="C1962" s="168" t="s">
        <v>158</v>
      </c>
      <c r="D1962" s="169">
        <v>328.88</v>
      </c>
      <c r="E1962" s="169">
        <v>114.13</v>
      </c>
      <c r="F1962" s="169">
        <v>443.01</v>
      </c>
      <c r="G1962" s="147">
        <v>9</v>
      </c>
    </row>
    <row r="1963" spans="1:7" x14ac:dyDescent="0.25">
      <c r="A1963" s="166" t="s">
        <v>4059</v>
      </c>
      <c r="B1963" s="167" t="s">
        <v>4060</v>
      </c>
      <c r="C1963" s="168" t="s">
        <v>158</v>
      </c>
      <c r="D1963" s="169">
        <v>572.63</v>
      </c>
      <c r="E1963" s="169">
        <v>136.94999999999999</v>
      </c>
      <c r="F1963" s="169">
        <v>709.58</v>
      </c>
      <c r="G1963" s="147">
        <v>9</v>
      </c>
    </row>
    <row r="1964" spans="1:7" x14ac:dyDescent="0.25">
      <c r="A1964" s="166" t="s">
        <v>4061</v>
      </c>
      <c r="B1964" s="167" t="s">
        <v>4062</v>
      </c>
      <c r="C1964" s="168"/>
      <c r="D1964" s="169"/>
      <c r="E1964" s="169"/>
      <c r="F1964" s="169"/>
      <c r="G1964" s="147">
        <v>5</v>
      </c>
    </row>
    <row r="1965" spans="1:7" ht="30" x14ac:dyDescent="0.25">
      <c r="A1965" s="166" t="s">
        <v>4063</v>
      </c>
      <c r="B1965" s="167" t="s">
        <v>4064</v>
      </c>
      <c r="C1965" s="168" t="s">
        <v>158</v>
      </c>
      <c r="D1965" s="169">
        <v>425.24</v>
      </c>
      <c r="E1965" s="169">
        <v>136.52000000000001</v>
      </c>
      <c r="F1965" s="169">
        <v>561.76</v>
      </c>
      <c r="G1965" s="147">
        <v>9</v>
      </c>
    </row>
    <row r="1966" spans="1:7" ht="30" x14ac:dyDescent="0.25">
      <c r="A1966" s="166" t="s">
        <v>4065</v>
      </c>
      <c r="B1966" s="167" t="s">
        <v>4066</v>
      </c>
      <c r="C1966" s="168" t="s">
        <v>158</v>
      </c>
      <c r="D1966" s="169">
        <v>456.12</v>
      </c>
      <c r="E1966" s="169">
        <v>136.52000000000001</v>
      </c>
      <c r="F1966" s="169">
        <v>592.64</v>
      </c>
      <c r="G1966" s="147">
        <v>9</v>
      </c>
    </row>
    <row r="1967" spans="1:7" ht="30" x14ac:dyDescent="0.25">
      <c r="A1967" s="166" t="s">
        <v>4067</v>
      </c>
      <c r="B1967" s="167" t="s">
        <v>4068</v>
      </c>
      <c r="C1967" s="168" t="s">
        <v>158</v>
      </c>
      <c r="D1967" s="169">
        <v>662.17</v>
      </c>
      <c r="E1967" s="169">
        <v>170.66</v>
      </c>
      <c r="F1967" s="169">
        <v>832.83</v>
      </c>
      <c r="G1967" s="147">
        <v>9</v>
      </c>
    </row>
    <row r="1968" spans="1:7" ht="30" x14ac:dyDescent="0.25">
      <c r="A1968" s="166" t="s">
        <v>4069</v>
      </c>
      <c r="B1968" s="167" t="s">
        <v>4070</v>
      </c>
      <c r="C1968" s="168" t="s">
        <v>158</v>
      </c>
      <c r="D1968" s="169">
        <v>663.32</v>
      </c>
      <c r="E1968" s="169">
        <v>170.66</v>
      </c>
      <c r="F1968" s="169">
        <v>833.98</v>
      </c>
      <c r="G1968" s="147">
        <v>9</v>
      </c>
    </row>
    <row r="1969" spans="1:7" ht="30" x14ac:dyDescent="0.25">
      <c r="A1969" s="166" t="s">
        <v>4071</v>
      </c>
      <c r="B1969" s="167" t="s">
        <v>4072</v>
      </c>
      <c r="C1969" s="168" t="s">
        <v>158</v>
      </c>
      <c r="D1969" s="169">
        <v>791.9</v>
      </c>
      <c r="E1969" s="169">
        <v>204.78</v>
      </c>
      <c r="F1969" s="169">
        <v>996.68</v>
      </c>
      <c r="G1969" s="147">
        <v>9</v>
      </c>
    </row>
    <row r="1970" spans="1:7" ht="30" x14ac:dyDescent="0.25">
      <c r="A1970" s="166" t="s">
        <v>4073</v>
      </c>
      <c r="B1970" s="167" t="s">
        <v>4074</v>
      </c>
      <c r="C1970" s="168" t="s">
        <v>158</v>
      </c>
      <c r="D1970" s="169">
        <v>1382.19</v>
      </c>
      <c r="E1970" s="169">
        <v>204.78</v>
      </c>
      <c r="F1970" s="169">
        <v>1586.97</v>
      </c>
      <c r="G1970" s="147">
        <v>9</v>
      </c>
    </row>
    <row r="1971" spans="1:7" x14ac:dyDescent="0.25">
      <c r="A1971" s="166" t="s">
        <v>4075</v>
      </c>
      <c r="B1971" s="167" t="s">
        <v>4076</v>
      </c>
      <c r="C1971" s="168"/>
      <c r="D1971" s="169"/>
      <c r="E1971" s="169"/>
      <c r="F1971" s="169"/>
      <c r="G1971" s="147">
        <v>5</v>
      </c>
    </row>
    <row r="1972" spans="1:7" ht="30" x14ac:dyDescent="0.25">
      <c r="A1972" s="166" t="s">
        <v>53</v>
      </c>
      <c r="B1972" s="167" t="s">
        <v>4077</v>
      </c>
      <c r="C1972" s="168" t="s">
        <v>158</v>
      </c>
      <c r="D1972" s="169">
        <v>538.11</v>
      </c>
      <c r="E1972" s="169">
        <v>102.4</v>
      </c>
      <c r="F1972" s="169">
        <v>640.51</v>
      </c>
      <c r="G1972" s="147">
        <v>9</v>
      </c>
    </row>
    <row r="1973" spans="1:7" ht="30" x14ac:dyDescent="0.25">
      <c r="A1973" s="166" t="s">
        <v>4078</v>
      </c>
      <c r="B1973" s="167" t="s">
        <v>4079</v>
      </c>
      <c r="C1973" s="168" t="s">
        <v>158</v>
      </c>
      <c r="D1973" s="169">
        <v>675.8</v>
      </c>
      <c r="E1973" s="169">
        <v>102.4</v>
      </c>
      <c r="F1973" s="169">
        <v>778.2</v>
      </c>
      <c r="G1973" s="147">
        <v>9</v>
      </c>
    </row>
    <row r="1974" spans="1:7" ht="30" x14ac:dyDescent="0.25">
      <c r="A1974" s="166" t="s">
        <v>4080</v>
      </c>
      <c r="B1974" s="167" t="s">
        <v>4081</v>
      </c>
      <c r="C1974" s="168" t="s">
        <v>158</v>
      </c>
      <c r="D1974" s="169">
        <v>734.03</v>
      </c>
      <c r="E1974" s="169">
        <v>136.52000000000001</v>
      </c>
      <c r="F1974" s="169">
        <v>870.55</v>
      </c>
      <c r="G1974" s="147">
        <v>9</v>
      </c>
    </row>
    <row r="1975" spans="1:7" ht="30" x14ac:dyDescent="0.25">
      <c r="A1975" s="166" t="s">
        <v>4082</v>
      </c>
      <c r="B1975" s="167" t="s">
        <v>4083</v>
      </c>
      <c r="C1975" s="168" t="s">
        <v>158</v>
      </c>
      <c r="D1975" s="169">
        <v>1108.2</v>
      </c>
      <c r="E1975" s="169">
        <v>136.52000000000001</v>
      </c>
      <c r="F1975" s="169">
        <v>1244.72</v>
      </c>
      <c r="G1975" s="147">
        <v>9</v>
      </c>
    </row>
    <row r="1976" spans="1:7" ht="30" x14ac:dyDescent="0.25">
      <c r="A1976" s="166" t="s">
        <v>4084</v>
      </c>
      <c r="B1976" s="167" t="s">
        <v>4085</v>
      </c>
      <c r="C1976" s="168" t="s">
        <v>158</v>
      </c>
      <c r="D1976" s="169">
        <v>918.04</v>
      </c>
      <c r="E1976" s="169">
        <v>170.66</v>
      </c>
      <c r="F1976" s="169">
        <v>1088.7</v>
      </c>
      <c r="G1976" s="147">
        <v>9</v>
      </c>
    </row>
    <row r="1977" spans="1:7" ht="30" x14ac:dyDescent="0.25">
      <c r="A1977" s="166" t="s">
        <v>4086</v>
      </c>
      <c r="B1977" s="167" t="s">
        <v>4087</v>
      </c>
      <c r="C1977" s="168" t="s">
        <v>158</v>
      </c>
      <c r="D1977" s="169">
        <v>1608.29</v>
      </c>
      <c r="E1977" s="169">
        <v>170.66</v>
      </c>
      <c r="F1977" s="169">
        <v>1778.95</v>
      </c>
      <c r="G1977" s="147">
        <v>9</v>
      </c>
    </row>
    <row r="1978" spans="1:7" x14ac:dyDescent="0.25">
      <c r="A1978" s="166" t="s">
        <v>4088</v>
      </c>
      <c r="B1978" s="167" t="s">
        <v>4089</v>
      </c>
      <c r="C1978" s="168"/>
      <c r="D1978" s="169"/>
      <c r="E1978" s="169"/>
      <c r="F1978" s="169"/>
      <c r="G1978" s="147">
        <v>5</v>
      </c>
    </row>
    <row r="1979" spans="1:7" ht="30" x14ac:dyDescent="0.25">
      <c r="A1979" s="166" t="s">
        <v>4090</v>
      </c>
      <c r="B1979" s="167" t="s">
        <v>4091</v>
      </c>
      <c r="C1979" s="168" t="s">
        <v>210</v>
      </c>
      <c r="D1979" s="169">
        <v>2847.56</v>
      </c>
      <c r="E1979" s="169">
        <v>120.84</v>
      </c>
      <c r="F1979" s="169">
        <v>2968.4</v>
      </c>
      <c r="G1979" s="147">
        <v>9</v>
      </c>
    </row>
    <row r="1980" spans="1:7" x14ac:dyDescent="0.25">
      <c r="A1980" s="166" t="s">
        <v>4092</v>
      </c>
      <c r="B1980" s="167" t="s">
        <v>4093</v>
      </c>
      <c r="C1980" s="168"/>
      <c r="D1980" s="169"/>
      <c r="E1980" s="169"/>
      <c r="F1980" s="169"/>
      <c r="G1980" s="147">
        <v>5</v>
      </c>
    </row>
    <row r="1981" spans="1:7" x14ac:dyDescent="0.25">
      <c r="A1981" s="166" t="s">
        <v>4094</v>
      </c>
      <c r="B1981" s="167" t="s">
        <v>4095</v>
      </c>
      <c r="C1981" s="168" t="s">
        <v>726</v>
      </c>
      <c r="D1981" s="169">
        <v>122.06</v>
      </c>
      <c r="E1981" s="169">
        <v>8.1199999999999992</v>
      </c>
      <c r="F1981" s="169">
        <v>130.18</v>
      </c>
      <c r="G1981" s="147">
        <v>9</v>
      </c>
    </row>
    <row r="1982" spans="1:7" x14ac:dyDescent="0.25">
      <c r="A1982" s="166" t="s">
        <v>4096</v>
      </c>
      <c r="B1982" s="167" t="s">
        <v>4097</v>
      </c>
      <c r="C1982" s="168"/>
      <c r="D1982" s="169"/>
      <c r="E1982" s="169"/>
      <c r="F1982" s="169"/>
      <c r="G1982" s="147">
        <v>5</v>
      </c>
    </row>
    <row r="1983" spans="1:7" x14ac:dyDescent="0.25">
      <c r="A1983" s="166" t="s">
        <v>4098</v>
      </c>
      <c r="B1983" s="167" t="s">
        <v>4099</v>
      </c>
      <c r="C1983" s="168" t="s">
        <v>158</v>
      </c>
      <c r="D1983" s="169">
        <v>51.1</v>
      </c>
      <c r="E1983" s="169">
        <v>13.69</v>
      </c>
      <c r="F1983" s="169">
        <v>64.790000000000006</v>
      </c>
      <c r="G1983" s="147">
        <v>9</v>
      </c>
    </row>
    <row r="1984" spans="1:7" x14ac:dyDescent="0.25">
      <c r="A1984" s="166" t="s">
        <v>4100</v>
      </c>
      <c r="B1984" s="167" t="s">
        <v>4101</v>
      </c>
      <c r="C1984" s="168" t="s">
        <v>158</v>
      </c>
      <c r="D1984" s="169">
        <v>49.53</v>
      </c>
      <c r="E1984" s="169">
        <v>22.83</v>
      </c>
      <c r="F1984" s="169">
        <v>72.36</v>
      </c>
      <c r="G1984" s="147">
        <v>9</v>
      </c>
    </row>
    <row r="1985" spans="1:7" x14ac:dyDescent="0.25">
      <c r="A1985" s="166" t="s">
        <v>4102</v>
      </c>
      <c r="B1985" s="167" t="s">
        <v>4103</v>
      </c>
      <c r="C1985" s="168" t="s">
        <v>158</v>
      </c>
      <c r="D1985" s="169">
        <v>68.09</v>
      </c>
      <c r="E1985" s="169">
        <v>45.65</v>
      </c>
      <c r="F1985" s="169">
        <v>113.74</v>
      </c>
      <c r="G1985" s="147">
        <v>9</v>
      </c>
    </row>
    <row r="1986" spans="1:7" x14ac:dyDescent="0.25">
      <c r="A1986" s="166" t="s">
        <v>4104</v>
      </c>
      <c r="B1986" s="167" t="s">
        <v>4105</v>
      </c>
      <c r="C1986" s="168" t="s">
        <v>158</v>
      </c>
      <c r="D1986" s="169">
        <v>203.69</v>
      </c>
      <c r="E1986" s="169">
        <v>45.65</v>
      </c>
      <c r="F1986" s="169">
        <v>249.34</v>
      </c>
      <c r="G1986" s="147">
        <v>9</v>
      </c>
    </row>
    <row r="1987" spans="1:7" x14ac:dyDescent="0.25">
      <c r="A1987" s="166" t="s">
        <v>4106</v>
      </c>
      <c r="B1987" s="167" t="s">
        <v>4107</v>
      </c>
      <c r="C1987" s="168" t="s">
        <v>158</v>
      </c>
      <c r="D1987" s="169">
        <v>309.58999999999997</v>
      </c>
      <c r="E1987" s="169">
        <v>45.65</v>
      </c>
      <c r="F1987" s="169">
        <v>355.24</v>
      </c>
      <c r="G1987" s="147">
        <v>9</v>
      </c>
    </row>
    <row r="1988" spans="1:7" x14ac:dyDescent="0.25">
      <c r="A1988" s="166" t="s">
        <v>4108</v>
      </c>
      <c r="B1988" s="167" t="s">
        <v>4109</v>
      </c>
      <c r="C1988" s="168" t="s">
        <v>158</v>
      </c>
      <c r="D1988" s="169">
        <v>1337.66</v>
      </c>
      <c r="E1988" s="169">
        <v>54.78</v>
      </c>
      <c r="F1988" s="169">
        <v>1392.44</v>
      </c>
      <c r="G1988" s="147">
        <v>9</v>
      </c>
    </row>
    <row r="1989" spans="1:7" x14ac:dyDescent="0.25">
      <c r="A1989" s="166" t="s">
        <v>4110</v>
      </c>
      <c r="B1989" s="167" t="s">
        <v>4111</v>
      </c>
      <c r="C1989" s="168" t="s">
        <v>158</v>
      </c>
      <c r="D1989" s="169">
        <v>442.63</v>
      </c>
      <c r="E1989" s="169">
        <v>54.78</v>
      </c>
      <c r="F1989" s="169">
        <v>497.41</v>
      </c>
      <c r="G1989" s="147">
        <v>9</v>
      </c>
    </row>
    <row r="1990" spans="1:7" x14ac:dyDescent="0.25">
      <c r="A1990" s="166" t="s">
        <v>4112</v>
      </c>
      <c r="B1990" s="167" t="s">
        <v>4113</v>
      </c>
      <c r="C1990" s="168"/>
      <c r="D1990" s="169"/>
      <c r="E1990" s="169"/>
      <c r="F1990" s="169"/>
      <c r="G1990" s="147">
        <v>5</v>
      </c>
    </row>
    <row r="1991" spans="1:7" x14ac:dyDescent="0.25">
      <c r="A1991" s="166" t="s">
        <v>4114</v>
      </c>
      <c r="B1991" s="167" t="s">
        <v>4115</v>
      </c>
      <c r="C1991" s="168" t="s">
        <v>158</v>
      </c>
      <c r="D1991" s="169">
        <v>30.01</v>
      </c>
      <c r="E1991" s="169">
        <v>9.1300000000000008</v>
      </c>
      <c r="F1991" s="169">
        <v>39.14</v>
      </c>
      <c r="G1991" s="147">
        <v>9</v>
      </c>
    </row>
    <row r="1992" spans="1:7" x14ac:dyDescent="0.25">
      <c r="A1992" s="166" t="s">
        <v>4116</v>
      </c>
      <c r="B1992" s="167" t="s">
        <v>4117</v>
      </c>
      <c r="C1992" s="168" t="s">
        <v>158</v>
      </c>
      <c r="D1992" s="169">
        <v>72.58</v>
      </c>
      <c r="E1992" s="169">
        <v>9.1300000000000008</v>
      </c>
      <c r="F1992" s="169">
        <v>81.709999999999994</v>
      </c>
      <c r="G1992" s="147">
        <v>9</v>
      </c>
    </row>
    <row r="1993" spans="1:7" x14ac:dyDescent="0.25">
      <c r="A1993" s="166" t="s">
        <v>4118</v>
      </c>
      <c r="B1993" s="167" t="s">
        <v>4119</v>
      </c>
      <c r="C1993" s="168" t="s">
        <v>158</v>
      </c>
      <c r="D1993" s="169">
        <v>104.17</v>
      </c>
      <c r="E1993" s="169">
        <v>9.1300000000000008</v>
      </c>
      <c r="F1993" s="169">
        <v>113.3</v>
      </c>
      <c r="G1993" s="147">
        <v>9</v>
      </c>
    </row>
    <row r="1994" spans="1:7" x14ac:dyDescent="0.25">
      <c r="A1994" s="166" t="s">
        <v>4120</v>
      </c>
      <c r="B1994" s="167" t="s">
        <v>4121</v>
      </c>
      <c r="C1994" s="168" t="s">
        <v>158</v>
      </c>
      <c r="D1994" s="169">
        <v>154.61000000000001</v>
      </c>
      <c r="E1994" s="169">
        <v>9.1300000000000008</v>
      </c>
      <c r="F1994" s="169">
        <v>163.74</v>
      </c>
      <c r="G1994" s="147">
        <v>9</v>
      </c>
    </row>
    <row r="1995" spans="1:7" x14ac:dyDescent="0.25">
      <c r="A1995" s="166" t="s">
        <v>4122</v>
      </c>
      <c r="B1995" s="167" t="s">
        <v>4123</v>
      </c>
      <c r="C1995" s="168" t="s">
        <v>158</v>
      </c>
      <c r="D1995" s="169">
        <v>200.08</v>
      </c>
      <c r="E1995" s="169">
        <v>9.1300000000000008</v>
      </c>
      <c r="F1995" s="169">
        <v>209.21</v>
      </c>
      <c r="G1995" s="147">
        <v>9</v>
      </c>
    </row>
    <row r="1996" spans="1:7" x14ac:dyDescent="0.25">
      <c r="A1996" s="166" t="s">
        <v>4124</v>
      </c>
      <c r="B1996" s="167" t="s">
        <v>4125</v>
      </c>
      <c r="C1996" s="168" t="s">
        <v>158</v>
      </c>
      <c r="D1996" s="169">
        <v>358.8</v>
      </c>
      <c r="E1996" s="169">
        <v>9.1300000000000008</v>
      </c>
      <c r="F1996" s="169">
        <v>367.93</v>
      </c>
      <c r="G1996" s="147">
        <v>9</v>
      </c>
    </row>
    <row r="1997" spans="1:7" x14ac:dyDescent="0.25">
      <c r="A1997" s="166" t="s">
        <v>4126</v>
      </c>
      <c r="B1997" s="167" t="s">
        <v>4127</v>
      </c>
      <c r="C1997" s="168" t="s">
        <v>158</v>
      </c>
      <c r="D1997" s="169">
        <v>20.37</v>
      </c>
      <c r="E1997" s="169">
        <v>9.1300000000000008</v>
      </c>
      <c r="F1997" s="169">
        <v>29.5</v>
      </c>
      <c r="G1997" s="147">
        <v>9</v>
      </c>
    </row>
    <row r="1998" spans="1:7" x14ac:dyDescent="0.25">
      <c r="A1998" s="166" t="s">
        <v>4128</v>
      </c>
      <c r="B1998" s="167" t="s">
        <v>4129</v>
      </c>
      <c r="C1998" s="168" t="s">
        <v>158</v>
      </c>
      <c r="D1998" s="169">
        <v>18.98</v>
      </c>
      <c r="E1998" s="169">
        <v>9.1300000000000008</v>
      </c>
      <c r="F1998" s="169">
        <v>28.11</v>
      </c>
      <c r="G1998" s="147">
        <v>9</v>
      </c>
    </row>
    <row r="1999" spans="1:7" x14ac:dyDescent="0.25">
      <c r="A1999" s="166" t="s">
        <v>4130</v>
      </c>
      <c r="B1999" s="167" t="s">
        <v>4131</v>
      </c>
      <c r="C1999" s="168" t="s">
        <v>158</v>
      </c>
      <c r="D1999" s="169">
        <v>33.71</v>
      </c>
      <c r="E1999" s="169">
        <v>2.2799999999999998</v>
      </c>
      <c r="F1999" s="169">
        <v>35.99</v>
      </c>
      <c r="G1999" s="147">
        <v>9</v>
      </c>
    </row>
    <row r="2000" spans="1:7" x14ac:dyDescent="0.25">
      <c r="A2000" s="166" t="s">
        <v>4132</v>
      </c>
      <c r="B2000" s="167" t="s">
        <v>4133</v>
      </c>
      <c r="C2000" s="168"/>
      <c r="D2000" s="169"/>
      <c r="E2000" s="169"/>
      <c r="F2000" s="169"/>
      <c r="G2000" s="147">
        <v>5</v>
      </c>
    </row>
    <row r="2001" spans="1:7" ht="30" x14ac:dyDescent="0.25">
      <c r="A2001" s="166" t="s">
        <v>4134</v>
      </c>
      <c r="B2001" s="167" t="s">
        <v>4135</v>
      </c>
      <c r="C2001" s="168" t="s">
        <v>158</v>
      </c>
      <c r="D2001" s="169">
        <v>28095.62</v>
      </c>
      <c r="E2001" s="169">
        <v>286.42</v>
      </c>
      <c r="F2001" s="169">
        <v>28382.04</v>
      </c>
      <c r="G2001" s="147">
        <v>9</v>
      </c>
    </row>
    <row r="2002" spans="1:7" x14ac:dyDescent="0.25">
      <c r="A2002" s="166" t="s">
        <v>4136</v>
      </c>
      <c r="B2002" s="167" t="s">
        <v>4137</v>
      </c>
      <c r="C2002" s="168" t="s">
        <v>158</v>
      </c>
      <c r="D2002" s="169">
        <v>31998.69</v>
      </c>
      <c r="E2002" s="169">
        <v>256.88</v>
      </c>
      <c r="F2002" s="169">
        <v>32255.57</v>
      </c>
      <c r="G2002" s="147">
        <v>9</v>
      </c>
    </row>
    <row r="2003" spans="1:7" ht="30" x14ac:dyDescent="0.25">
      <c r="A2003" s="166" t="s">
        <v>4138</v>
      </c>
      <c r="B2003" s="167" t="s">
        <v>4139</v>
      </c>
      <c r="C2003" s="168" t="s">
        <v>471</v>
      </c>
      <c r="D2003" s="169">
        <v>44433.71</v>
      </c>
      <c r="E2003" s="169">
        <v>378.34</v>
      </c>
      <c r="F2003" s="169">
        <v>44812.05</v>
      </c>
      <c r="G2003" s="147">
        <v>9</v>
      </c>
    </row>
    <row r="2004" spans="1:7" x14ac:dyDescent="0.25">
      <c r="A2004" s="166" t="s">
        <v>4140</v>
      </c>
      <c r="B2004" s="167" t="s">
        <v>4141</v>
      </c>
      <c r="C2004" s="168" t="s">
        <v>158</v>
      </c>
      <c r="D2004" s="169">
        <v>79426.47</v>
      </c>
      <c r="E2004" s="169">
        <v>45.65</v>
      </c>
      <c r="F2004" s="169">
        <v>79472.12</v>
      </c>
      <c r="G2004" s="147">
        <v>9</v>
      </c>
    </row>
    <row r="2005" spans="1:7" x14ac:dyDescent="0.25">
      <c r="A2005" s="166" t="s">
        <v>4142</v>
      </c>
      <c r="B2005" s="167" t="s">
        <v>4143</v>
      </c>
      <c r="C2005" s="168" t="s">
        <v>158</v>
      </c>
      <c r="D2005" s="169">
        <v>138513.9</v>
      </c>
      <c r="E2005" s="169">
        <v>45.65</v>
      </c>
      <c r="F2005" s="169">
        <v>138559.54999999999</v>
      </c>
      <c r="G2005" s="147">
        <v>9</v>
      </c>
    </row>
    <row r="2006" spans="1:7" x14ac:dyDescent="0.25">
      <c r="A2006" s="166" t="s">
        <v>4144</v>
      </c>
      <c r="B2006" s="167" t="s">
        <v>4145</v>
      </c>
      <c r="C2006" s="168" t="s">
        <v>158</v>
      </c>
      <c r="D2006" s="169">
        <v>18.100000000000001</v>
      </c>
      <c r="E2006" s="169">
        <v>13.69</v>
      </c>
      <c r="F2006" s="169">
        <v>31.79</v>
      </c>
      <c r="G2006" s="147">
        <v>9</v>
      </c>
    </row>
    <row r="2007" spans="1:7" x14ac:dyDescent="0.25">
      <c r="A2007" s="166" t="s">
        <v>4146</v>
      </c>
      <c r="B2007" s="167" t="s">
        <v>4147</v>
      </c>
      <c r="C2007" s="168" t="s">
        <v>158</v>
      </c>
      <c r="D2007" s="169">
        <v>43.69</v>
      </c>
      <c r="E2007" s="169">
        <v>13.69</v>
      </c>
      <c r="F2007" s="169">
        <v>57.38</v>
      </c>
      <c r="G2007" s="147">
        <v>9</v>
      </c>
    </row>
    <row r="2008" spans="1:7" x14ac:dyDescent="0.25">
      <c r="A2008" s="166" t="s">
        <v>54</v>
      </c>
      <c r="B2008" s="167" t="s">
        <v>4148</v>
      </c>
      <c r="C2008" s="168" t="s">
        <v>158</v>
      </c>
      <c r="D2008" s="169">
        <v>113.25</v>
      </c>
      <c r="E2008" s="169">
        <v>27.39</v>
      </c>
      <c r="F2008" s="169">
        <v>140.63999999999999</v>
      </c>
      <c r="G2008" s="147">
        <v>9</v>
      </c>
    </row>
    <row r="2009" spans="1:7" x14ac:dyDescent="0.25">
      <c r="A2009" s="166" t="s">
        <v>4149</v>
      </c>
      <c r="B2009" s="167" t="s">
        <v>4150</v>
      </c>
      <c r="C2009" s="168" t="s">
        <v>158</v>
      </c>
      <c r="D2009" s="169">
        <v>187.76</v>
      </c>
      <c r="E2009" s="169">
        <v>27.39</v>
      </c>
      <c r="F2009" s="169">
        <v>215.15</v>
      </c>
      <c r="G2009" s="147">
        <v>9</v>
      </c>
    </row>
    <row r="2010" spans="1:7" x14ac:dyDescent="0.25">
      <c r="A2010" s="166" t="s">
        <v>4151</v>
      </c>
      <c r="B2010" s="167" t="s">
        <v>4152</v>
      </c>
      <c r="C2010" s="168" t="s">
        <v>158</v>
      </c>
      <c r="D2010" s="169">
        <v>135.03</v>
      </c>
      <c r="E2010" s="169">
        <v>41.08</v>
      </c>
      <c r="F2010" s="169">
        <v>176.11</v>
      </c>
      <c r="G2010" s="147">
        <v>9</v>
      </c>
    </row>
    <row r="2011" spans="1:7" x14ac:dyDescent="0.25">
      <c r="A2011" s="166" t="s">
        <v>55</v>
      </c>
      <c r="B2011" s="167" t="s">
        <v>4153</v>
      </c>
      <c r="C2011" s="168" t="s">
        <v>158</v>
      </c>
      <c r="D2011" s="169">
        <v>227.76</v>
      </c>
      <c r="E2011" s="169">
        <v>41.08</v>
      </c>
      <c r="F2011" s="169">
        <v>268.83999999999997</v>
      </c>
      <c r="G2011" s="147">
        <v>9</v>
      </c>
    </row>
    <row r="2012" spans="1:7" ht="30" x14ac:dyDescent="0.25">
      <c r="A2012" s="166" t="s">
        <v>4154</v>
      </c>
      <c r="B2012" s="167" t="s">
        <v>4155</v>
      </c>
      <c r="C2012" s="168" t="s">
        <v>158</v>
      </c>
      <c r="D2012" s="169">
        <v>440.85</v>
      </c>
      <c r="E2012" s="169">
        <v>45.65</v>
      </c>
      <c r="F2012" s="169">
        <v>486.5</v>
      </c>
      <c r="G2012" s="147">
        <v>9</v>
      </c>
    </row>
    <row r="2013" spans="1:7" ht="30" x14ac:dyDescent="0.25">
      <c r="A2013" s="166" t="s">
        <v>4156</v>
      </c>
      <c r="B2013" s="167" t="s">
        <v>4157</v>
      </c>
      <c r="C2013" s="168" t="s">
        <v>158</v>
      </c>
      <c r="D2013" s="169">
        <v>630.64</v>
      </c>
      <c r="E2013" s="169">
        <v>45.65</v>
      </c>
      <c r="F2013" s="169">
        <v>676.29</v>
      </c>
      <c r="G2013" s="147">
        <v>9</v>
      </c>
    </row>
    <row r="2014" spans="1:7" ht="30" x14ac:dyDescent="0.25">
      <c r="A2014" s="166" t="s">
        <v>4158</v>
      </c>
      <c r="B2014" s="167" t="s">
        <v>4159</v>
      </c>
      <c r="C2014" s="168" t="s">
        <v>158</v>
      </c>
      <c r="D2014" s="169">
        <v>3454.41</v>
      </c>
      <c r="E2014" s="169">
        <v>91.3</v>
      </c>
      <c r="F2014" s="169">
        <v>3545.71</v>
      </c>
      <c r="G2014" s="147">
        <v>9</v>
      </c>
    </row>
    <row r="2015" spans="1:7" ht="30" x14ac:dyDescent="0.25">
      <c r="A2015" s="166" t="s">
        <v>4160</v>
      </c>
      <c r="B2015" s="167" t="s">
        <v>4161</v>
      </c>
      <c r="C2015" s="168" t="s">
        <v>158</v>
      </c>
      <c r="D2015" s="169">
        <v>6227.33</v>
      </c>
      <c r="E2015" s="169">
        <v>91.3</v>
      </c>
      <c r="F2015" s="169">
        <v>6318.63</v>
      </c>
      <c r="G2015" s="147">
        <v>9</v>
      </c>
    </row>
    <row r="2016" spans="1:7" ht="30" x14ac:dyDescent="0.25">
      <c r="A2016" s="166" t="s">
        <v>4162</v>
      </c>
      <c r="B2016" s="167" t="s">
        <v>4163</v>
      </c>
      <c r="C2016" s="168" t="s">
        <v>158</v>
      </c>
      <c r="D2016" s="169">
        <v>6693.2</v>
      </c>
      <c r="E2016" s="169">
        <v>91.3</v>
      </c>
      <c r="F2016" s="169">
        <v>6784.5</v>
      </c>
      <c r="G2016" s="147">
        <v>9</v>
      </c>
    </row>
    <row r="2017" spans="1:7" ht="30" x14ac:dyDescent="0.25">
      <c r="A2017" s="166" t="s">
        <v>4164</v>
      </c>
      <c r="B2017" s="167" t="s">
        <v>4165</v>
      </c>
      <c r="C2017" s="168" t="s">
        <v>158</v>
      </c>
      <c r="D2017" s="169">
        <v>8844.08</v>
      </c>
      <c r="E2017" s="169">
        <v>91.3</v>
      </c>
      <c r="F2017" s="169">
        <v>8935.3799999999992</v>
      </c>
      <c r="G2017" s="147">
        <v>9</v>
      </c>
    </row>
    <row r="2018" spans="1:7" ht="30" x14ac:dyDescent="0.25">
      <c r="A2018" s="166" t="s">
        <v>4166</v>
      </c>
      <c r="B2018" s="167" t="s">
        <v>4167</v>
      </c>
      <c r="C2018" s="168" t="s">
        <v>158</v>
      </c>
      <c r="D2018" s="169">
        <v>16663.36</v>
      </c>
      <c r="E2018" s="169">
        <v>91.3</v>
      </c>
      <c r="F2018" s="169">
        <v>16754.66</v>
      </c>
      <c r="G2018" s="147">
        <v>9</v>
      </c>
    </row>
    <row r="2019" spans="1:7" ht="30" x14ac:dyDescent="0.25">
      <c r="A2019" s="166" t="s">
        <v>4168</v>
      </c>
      <c r="B2019" s="167" t="s">
        <v>4169</v>
      </c>
      <c r="C2019" s="168" t="s">
        <v>158</v>
      </c>
      <c r="D2019" s="169">
        <v>22837.5</v>
      </c>
      <c r="E2019" s="169">
        <v>91.3</v>
      </c>
      <c r="F2019" s="169">
        <v>22928.799999999999</v>
      </c>
      <c r="G2019" s="147">
        <v>9</v>
      </c>
    </row>
    <row r="2020" spans="1:7" ht="30" x14ac:dyDescent="0.25">
      <c r="A2020" s="166" t="s">
        <v>4170</v>
      </c>
      <c r="B2020" s="167" t="s">
        <v>4171</v>
      </c>
      <c r="C2020" s="168" t="s">
        <v>158</v>
      </c>
      <c r="D2020" s="169">
        <v>10.97</v>
      </c>
      <c r="E2020" s="169">
        <v>9.1300000000000008</v>
      </c>
      <c r="F2020" s="169">
        <v>20.100000000000001</v>
      </c>
      <c r="G2020" s="147">
        <v>9</v>
      </c>
    </row>
    <row r="2021" spans="1:7" ht="30" x14ac:dyDescent="0.25">
      <c r="A2021" s="166" t="s">
        <v>4172</v>
      </c>
      <c r="B2021" s="167" t="s">
        <v>4173</v>
      </c>
      <c r="C2021" s="168" t="s">
        <v>158</v>
      </c>
      <c r="D2021" s="169">
        <v>13.87</v>
      </c>
      <c r="E2021" s="169">
        <v>9.1300000000000008</v>
      </c>
      <c r="F2021" s="169">
        <v>23</v>
      </c>
      <c r="G2021" s="147">
        <v>9</v>
      </c>
    </row>
    <row r="2022" spans="1:7" x14ac:dyDescent="0.25">
      <c r="A2022" s="166" t="s">
        <v>4174</v>
      </c>
      <c r="B2022" s="167" t="s">
        <v>4175</v>
      </c>
      <c r="C2022" s="168" t="s">
        <v>158</v>
      </c>
      <c r="D2022" s="169">
        <v>40.049999999999997</v>
      </c>
      <c r="E2022" s="169">
        <v>9.1300000000000008</v>
      </c>
      <c r="F2022" s="169">
        <v>49.18</v>
      </c>
      <c r="G2022" s="147">
        <v>9</v>
      </c>
    </row>
    <row r="2023" spans="1:7" x14ac:dyDescent="0.25">
      <c r="A2023" s="166" t="s">
        <v>4176</v>
      </c>
      <c r="B2023" s="167" t="s">
        <v>4177</v>
      </c>
      <c r="C2023" s="168" t="s">
        <v>158</v>
      </c>
      <c r="D2023" s="169">
        <v>44.11</v>
      </c>
      <c r="E2023" s="169">
        <v>9.1300000000000008</v>
      </c>
      <c r="F2023" s="169">
        <v>53.24</v>
      </c>
      <c r="G2023" s="147">
        <v>9</v>
      </c>
    </row>
    <row r="2024" spans="1:7" x14ac:dyDescent="0.25">
      <c r="A2024" s="166" t="s">
        <v>4178</v>
      </c>
      <c r="B2024" s="167" t="s">
        <v>4179</v>
      </c>
      <c r="C2024" s="168" t="s">
        <v>158</v>
      </c>
      <c r="D2024" s="169">
        <v>51.7</v>
      </c>
      <c r="E2024" s="169">
        <v>9.1300000000000008</v>
      </c>
      <c r="F2024" s="169">
        <v>60.83</v>
      </c>
      <c r="G2024" s="147">
        <v>9</v>
      </c>
    </row>
    <row r="2025" spans="1:7" x14ac:dyDescent="0.25">
      <c r="A2025" s="166" t="s">
        <v>4180</v>
      </c>
      <c r="B2025" s="167" t="s">
        <v>4181</v>
      </c>
      <c r="C2025" s="168" t="s">
        <v>158</v>
      </c>
      <c r="D2025" s="169">
        <v>134.62</v>
      </c>
      <c r="E2025" s="169">
        <v>9.1300000000000008</v>
      </c>
      <c r="F2025" s="169">
        <v>143.75</v>
      </c>
      <c r="G2025" s="147">
        <v>9</v>
      </c>
    </row>
    <row r="2026" spans="1:7" ht="30" x14ac:dyDescent="0.25">
      <c r="A2026" s="166" t="s">
        <v>4182</v>
      </c>
      <c r="B2026" s="167" t="s">
        <v>4183</v>
      </c>
      <c r="C2026" s="168" t="s">
        <v>158</v>
      </c>
      <c r="D2026" s="169">
        <v>59.28</v>
      </c>
      <c r="E2026" s="169">
        <v>9.1300000000000008</v>
      </c>
      <c r="F2026" s="169">
        <v>68.41</v>
      </c>
      <c r="G2026" s="147">
        <v>9</v>
      </c>
    </row>
    <row r="2027" spans="1:7" ht="30" x14ac:dyDescent="0.25">
      <c r="A2027" s="166" t="s">
        <v>4184</v>
      </c>
      <c r="B2027" s="167" t="s">
        <v>4185</v>
      </c>
      <c r="C2027" s="168" t="s">
        <v>158</v>
      </c>
      <c r="D2027" s="169">
        <v>63</v>
      </c>
      <c r="E2027" s="169">
        <v>9.1300000000000008</v>
      </c>
      <c r="F2027" s="169">
        <v>72.13</v>
      </c>
      <c r="G2027" s="147">
        <v>9</v>
      </c>
    </row>
    <row r="2028" spans="1:7" x14ac:dyDescent="0.25">
      <c r="A2028" s="166" t="s">
        <v>4186</v>
      </c>
      <c r="B2028" s="167" t="s">
        <v>4187</v>
      </c>
      <c r="C2028" s="168" t="s">
        <v>158</v>
      </c>
      <c r="D2028" s="169">
        <v>67.989999999999995</v>
      </c>
      <c r="E2028" s="169">
        <v>9.1300000000000008</v>
      </c>
      <c r="F2028" s="169">
        <v>77.12</v>
      </c>
      <c r="G2028" s="147">
        <v>9</v>
      </c>
    </row>
    <row r="2029" spans="1:7" x14ac:dyDescent="0.25">
      <c r="A2029" s="166" t="s">
        <v>4188</v>
      </c>
      <c r="B2029" s="167" t="s">
        <v>4189</v>
      </c>
      <c r="C2029" s="168" t="s">
        <v>158</v>
      </c>
      <c r="D2029" s="169">
        <v>1488.18</v>
      </c>
      <c r="E2029" s="169">
        <v>9.1300000000000008</v>
      </c>
      <c r="F2029" s="169">
        <v>1497.31</v>
      </c>
      <c r="G2029" s="147">
        <v>9</v>
      </c>
    </row>
    <row r="2030" spans="1:7" ht="30" x14ac:dyDescent="0.25">
      <c r="A2030" s="166" t="s">
        <v>4190</v>
      </c>
      <c r="B2030" s="167" t="s">
        <v>4191</v>
      </c>
      <c r="C2030" s="168" t="s">
        <v>158</v>
      </c>
      <c r="D2030" s="169">
        <v>37851.019999999997</v>
      </c>
      <c r="E2030" s="169">
        <v>91.3</v>
      </c>
      <c r="F2030" s="169">
        <v>37942.32</v>
      </c>
      <c r="G2030" s="147">
        <v>9</v>
      </c>
    </row>
    <row r="2031" spans="1:7" ht="30" x14ac:dyDescent="0.25">
      <c r="A2031" s="166" t="s">
        <v>4192</v>
      </c>
      <c r="B2031" s="167" t="s">
        <v>4193</v>
      </c>
      <c r="C2031" s="168" t="s">
        <v>158</v>
      </c>
      <c r="D2031" s="169">
        <v>58021.27</v>
      </c>
      <c r="E2031" s="169">
        <v>91.3</v>
      </c>
      <c r="F2031" s="169">
        <v>58112.57</v>
      </c>
      <c r="G2031" s="147">
        <v>9</v>
      </c>
    </row>
    <row r="2032" spans="1:7" x14ac:dyDescent="0.25">
      <c r="A2032" s="166" t="s">
        <v>4194</v>
      </c>
      <c r="B2032" s="167" t="s">
        <v>4195</v>
      </c>
      <c r="C2032" s="168" t="s">
        <v>158</v>
      </c>
      <c r="D2032" s="169">
        <v>342072.91</v>
      </c>
      <c r="E2032" s="169">
        <v>45.65</v>
      </c>
      <c r="F2032" s="169">
        <v>342118.56</v>
      </c>
      <c r="G2032" s="147">
        <v>9</v>
      </c>
    </row>
    <row r="2033" spans="1:7" x14ac:dyDescent="0.25">
      <c r="A2033" s="166" t="s">
        <v>4196</v>
      </c>
      <c r="B2033" s="167" t="s">
        <v>4197</v>
      </c>
      <c r="C2033" s="168"/>
      <c r="D2033" s="169"/>
      <c r="E2033" s="169"/>
      <c r="F2033" s="169"/>
      <c r="G2033" s="147">
        <v>5</v>
      </c>
    </row>
    <row r="2034" spans="1:7" ht="30" x14ac:dyDescent="0.25">
      <c r="A2034" s="166" t="s">
        <v>4198</v>
      </c>
      <c r="B2034" s="167" t="s">
        <v>4199</v>
      </c>
      <c r="C2034" s="168" t="s">
        <v>158</v>
      </c>
      <c r="D2034" s="169">
        <v>2323.04</v>
      </c>
      <c r="E2034" s="169">
        <v>45.65</v>
      </c>
      <c r="F2034" s="169">
        <v>2368.69</v>
      </c>
      <c r="G2034" s="147">
        <v>9</v>
      </c>
    </row>
    <row r="2035" spans="1:7" ht="30" x14ac:dyDescent="0.25">
      <c r="A2035" s="166" t="s">
        <v>4200</v>
      </c>
      <c r="B2035" s="167" t="s">
        <v>4201</v>
      </c>
      <c r="C2035" s="168" t="s">
        <v>158</v>
      </c>
      <c r="D2035" s="169">
        <v>2092.42</v>
      </c>
      <c r="E2035" s="169">
        <v>36.520000000000003</v>
      </c>
      <c r="F2035" s="169">
        <v>2128.94</v>
      </c>
      <c r="G2035" s="147">
        <v>9</v>
      </c>
    </row>
    <row r="2036" spans="1:7" ht="30" x14ac:dyDescent="0.25">
      <c r="A2036" s="166" t="s">
        <v>4202</v>
      </c>
      <c r="B2036" s="167" t="s">
        <v>4203</v>
      </c>
      <c r="C2036" s="168" t="s">
        <v>158</v>
      </c>
      <c r="D2036" s="169">
        <v>1413.42</v>
      </c>
      <c r="E2036" s="169">
        <v>36.520000000000003</v>
      </c>
      <c r="F2036" s="169">
        <v>1449.94</v>
      </c>
      <c r="G2036" s="147">
        <v>9</v>
      </c>
    </row>
    <row r="2037" spans="1:7" ht="30" x14ac:dyDescent="0.25">
      <c r="A2037" s="166" t="s">
        <v>4204</v>
      </c>
      <c r="B2037" s="167" t="s">
        <v>4205</v>
      </c>
      <c r="C2037" s="168" t="s">
        <v>158</v>
      </c>
      <c r="D2037" s="169">
        <v>2060.6</v>
      </c>
      <c r="E2037" s="169">
        <v>45.65</v>
      </c>
      <c r="F2037" s="169">
        <v>2106.25</v>
      </c>
      <c r="G2037" s="147">
        <v>9</v>
      </c>
    </row>
    <row r="2038" spans="1:7" ht="30" x14ac:dyDescent="0.25">
      <c r="A2038" s="166" t="s">
        <v>4206</v>
      </c>
      <c r="B2038" s="167" t="s">
        <v>4207</v>
      </c>
      <c r="C2038" s="168" t="s">
        <v>158</v>
      </c>
      <c r="D2038" s="169">
        <v>2044.13</v>
      </c>
      <c r="E2038" s="169">
        <v>54.78</v>
      </c>
      <c r="F2038" s="169">
        <v>2098.91</v>
      </c>
      <c r="G2038" s="147">
        <v>9</v>
      </c>
    </row>
    <row r="2039" spans="1:7" ht="30" x14ac:dyDescent="0.25">
      <c r="A2039" s="166" t="s">
        <v>4208</v>
      </c>
      <c r="B2039" s="167" t="s">
        <v>4209</v>
      </c>
      <c r="C2039" s="168" t="s">
        <v>158</v>
      </c>
      <c r="D2039" s="169">
        <v>4932.41</v>
      </c>
      <c r="E2039" s="169">
        <v>68.48</v>
      </c>
      <c r="F2039" s="169">
        <v>5000.8900000000003</v>
      </c>
      <c r="G2039" s="147">
        <v>9</v>
      </c>
    </row>
    <row r="2040" spans="1:7" ht="30" x14ac:dyDescent="0.25">
      <c r="A2040" s="166" t="s">
        <v>4210</v>
      </c>
      <c r="B2040" s="167" t="s">
        <v>4211</v>
      </c>
      <c r="C2040" s="168" t="s">
        <v>158</v>
      </c>
      <c r="D2040" s="169">
        <v>9927.93</v>
      </c>
      <c r="E2040" s="169">
        <v>68.48</v>
      </c>
      <c r="F2040" s="169">
        <v>9996.41</v>
      </c>
      <c r="G2040" s="147">
        <v>9</v>
      </c>
    </row>
    <row r="2041" spans="1:7" ht="30" x14ac:dyDescent="0.25">
      <c r="A2041" s="166" t="s">
        <v>4212</v>
      </c>
      <c r="B2041" s="167" t="s">
        <v>4213</v>
      </c>
      <c r="C2041" s="168" t="s">
        <v>158</v>
      </c>
      <c r="D2041" s="169">
        <v>1349.15</v>
      </c>
      <c r="E2041" s="169">
        <v>36.520000000000003</v>
      </c>
      <c r="F2041" s="169">
        <v>1385.67</v>
      </c>
      <c r="G2041" s="147">
        <v>9</v>
      </c>
    </row>
    <row r="2042" spans="1:7" ht="30" x14ac:dyDescent="0.25">
      <c r="A2042" s="166" t="s">
        <v>4214</v>
      </c>
      <c r="B2042" s="167" t="s">
        <v>4215</v>
      </c>
      <c r="C2042" s="168" t="s">
        <v>158</v>
      </c>
      <c r="D2042" s="169">
        <v>1784.7</v>
      </c>
      <c r="E2042" s="169">
        <v>36.520000000000003</v>
      </c>
      <c r="F2042" s="169">
        <v>1821.22</v>
      </c>
      <c r="G2042" s="147">
        <v>9</v>
      </c>
    </row>
    <row r="2043" spans="1:7" ht="30" x14ac:dyDescent="0.25">
      <c r="A2043" s="166" t="s">
        <v>4216</v>
      </c>
      <c r="B2043" s="167" t="s">
        <v>4217</v>
      </c>
      <c r="C2043" s="168" t="s">
        <v>158</v>
      </c>
      <c r="D2043" s="169">
        <v>4048.33</v>
      </c>
      <c r="E2043" s="169">
        <v>36.520000000000003</v>
      </c>
      <c r="F2043" s="169">
        <v>4084.85</v>
      </c>
      <c r="G2043" s="147">
        <v>9</v>
      </c>
    </row>
    <row r="2044" spans="1:7" ht="30" x14ac:dyDescent="0.25">
      <c r="A2044" s="166" t="s">
        <v>4218</v>
      </c>
      <c r="B2044" s="167" t="s">
        <v>4219</v>
      </c>
      <c r="C2044" s="168" t="s">
        <v>158</v>
      </c>
      <c r="D2044" s="169">
        <v>4517.38</v>
      </c>
      <c r="E2044" s="169">
        <v>45.65</v>
      </c>
      <c r="F2044" s="169">
        <v>4563.03</v>
      </c>
      <c r="G2044" s="147">
        <v>9</v>
      </c>
    </row>
    <row r="2045" spans="1:7" ht="30" x14ac:dyDescent="0.25">
      <c r="A2045" s="166" t="s">
        <v>4220</v>
      </c>
      <c r="B2045" s="167" t="s">
        <v>4221</v>
      </c>
      <c r="C2045" s="168" t="s">
        <v>158</v>
      </c>
      <c r="D2045" s="169">
        <v>9557.76</v>
      </c>
      <c r="E2045" s="169">
        <v>54.78</v>
      </c>
      <c r="F2045" s="169">
        <v>9612.5400000000009</v>
      </c>
      <c r="G2045" s="147">
        <v>9</v>
      </c>
    </row>
    <row r="2046" spans="1:7" ht="30" x14ac:dyDescent="0.25">
      <c r="A2046" s="166" t="s">
        <v>4222</v>
      </c>
      <c r="B2046" s="167" t="s">
        <v>4223</v>
      </c>
      <c r="C2046" s="168" t="s">
        <v>158</v>
      </c>
      <c r="D2046" s="169">
        <v>352.62</v>
      </c>
      <c r="E2046" s="169">
        <v>36.520000000000003</v>
      </c>
      <c r="F2046" s="169">
        <v>389.14</v>
      </c>
      <c r="G2046" s="147">
        <v>9</v>
      </c>
    </row>
    <row r="2047" spans="1:7" ht="30" x14ac:dyDescent="0.25">
      <c r="A2047" s="166" t="s">
        <v>4224</v>
      </c>
      <c r="B2047" s="167" t="s">
        <v>4225</v>
      </c>
      <c r="C2047" s="168" t="s">
        <v>158</v>
      </c>
      <c r="D2047" s="169">
        <v>949</v>
      </c>
      <c r="E2047" s="169">
        <v>36.520000000000003</v>
      </c>
      <c r="F2047" s="169">
        <v>985.52</v>
      </c>
      <c r="G2047" s="147">
        <v>9</v>
      </c>
    </row>
    <row r="2048" spans="1:7" ht="30" x14ac:dyDescent="0.25">
      <c r="A2048" s="166" t="s">
        <v>4226</v>
      </c>
      <c r="B2048" s="167" t="s">
        <v>4227</v>
      </c>
      <c r="C2048" s="168" t="s">
        <v>158</v>
      </c>
      <c r="D2048" s="169">
        <v>1156.68</v>
      </c>
      <c r="E2048" s="169">
        <v>45.65</v>
      </c>
      <c r="F2048" s="169">
        <v>1202.33</v>
      </c>
      <c r="G2048" s="147">
        <v>9</v>
      </c>
    </row>
    <row r="2049" spans="1:7" ht="30" x14ac:dyDescent="0.25">
      <c r="A2049" s="166" t="s">
        <v>4228</v>
      </c>
      <c r="B2049" s="167" t="s">
        <v>4229</v>
      </c>
      <c r="C2049" s="168" t="s">
        <v>158</v>
      </c>
      <c r="D2049" s="169">
        <v>1657.43</v>
      </c>
      <c r="E2049" s="169">
        <v>54.78</v>
      </c>
      <c r="F2049" s="169">
        <v>1712.21</v>
      </c>
      <c r="G2049" s="147">
        <v>9</v>
      </c>
    </row>
    <row r="2050" spans="1:7" ht="30" x14ac:dyDescent="0.25">
      <c r="A2050" s="166" t="s">
        <v>4230</v>
      </c>
      <c r="B2050" s="167" t="s">
        <v>4231</v>
      </c>
      <c r="C2050" s="168" t="s">
        <v>158</v>
      </c>
      <c r="D2050" s="169">
        <v>5224.67</v>
      </c>
      <c r="E2050" s="169">
        <v>54.78</v>
      </c>
      <c r="F2050" s="169">
        <v>5279.45</v>
      </c>
      <c r="G2050" s="147">
        <v>9</v>
      </c>
    </row>
    <row r="2051" spans="1:7" ht="30" x14ac:dyDescent="0.25">
      <c r="A2051" s="166" t="s">
        <v>4232</v>
      </c>
      <c r="B2051" s="167" t="s">
        <v>4233</v>
      </c>
      <c r="C2051" s="168" t="s">
        <v>158</v>
      </c>
      <c r="D2051" s="169">
        <v>7155.04</v>
      </c>
      <c r="E2051" s="169">
        <v>68.48</v>
      </c>
      <c r="F2051" s="169">
        <v>7223.52</v>
      </c>
      <c r="G2051" s="147">
        <v>9</v>
      </c>
    </row>
    <row r="2052" spans="1:7" ht="30" x14ac:dyDescent="0.25">
      <c r="A2052" s="166" t="s">
        <v>4234</v>
      </c>
      <c r="B2052" s="167" t="s">
        <v>4235</v>
      </c>
      <c r="C2052" s="168" t="s">
        <v>158</v>
      </c>
      <c r="D2052" s="169">
        <v>10635.58</v>
      </c>
      <c r="E2052" s="169">
        <v>82.17</v>
      </c>
      <c r="F2052" s="169">
        <v>10717.75</v>
      </c>
      <c r="G2052" s="147">
        <v>9</v>
      </c>
    </row>
    <row r="2053" spans="1:7" ht="30" x14ac:dyDescent="0.25">
      <c r="A2053" s="166" t="s">
        <v>4236</v>
      </c>
      <c r="B2053" s="167" t="s">
        <v>4237</v>
      </c>
      <c r="C2053" s="168" t="s">
        <v>158</v>
      </c>
      <c r="D2053" s="169">
        <v>9833.82</v>
      </c>
      <c r="E2053" s="169">
        <v>104.73</v>
      </c>
      <c r="F2053" s="169">
        <v>9938.5499999999993</v>
      </c>
      <c r="G2053" s="147">
        <v>9</v>
      </c>
    </row>
    <row r="2054" spans="1:7" x14ac:dyDescent="0.25">
      <c r="A2054" s="166" t="s">
        <v>4238</v>
      </c>
      <c r="B2054" s="167" t="s">
        <v>4239</v>
      </c>
      <c r="C2054" s="168" t="s">
        <v>158</v>
      </c>
      <c r="D2054" s="169">
        <v>83.11</v>
      </c>
      <c r="E2054" s="169">
        <v>9.1300000000000008</v>
      </c>
      <c r="F2054" s="169">
        <v>92.24</v>
      </c>
      <c r="G2054" s="147">
        <v>9</v>
      </c>
    </row>
    <row r="2055" spans="1:7" x14ac:dyDescent="0.25">
      <c r="A2055" s="166" t="s">
        <v>4240</v>
      </c>
      <c r="B2055" s="167" t="s">
        <v>4241</v>
      </c>
      <c r="C2055" s="168" t="s">
        <v>158</v>
      </c>
      <c r="D2055" s="169">
        <v>847.74</v>
      </c>
      <c r="E2055" s="169">
        <v>36.520000000000003</v>
      </c>
      <c r="F2055" s="169">
        <v>884.26</v>
      </c>
      <c r="G2055" s="147">
        <v>9</v>
      </c>
    </row>
    <row r="2056" spans="1:7" x14ac:dyDescent="0.25">
      <c r="A2056" s="166" t="s">
        <v>4242</v>
      </c>
      <c r="B2056" s="167" t="s">
        <v>4243</v>
      </c>
      <c r="C2056" s="168"/>
      <c r="D2056" s="169"/>
      <c r="E2056" s="169"/>
      <c r="F2056" s="169"/>
      <c r="G2056" s="147">
        <v>5</v>
      </c>
    </row>
    <row r="2057" spans="1:7" x14ac:dyDescent="0.25">
      <c r="A2057" s="166" t="s">
        <v>4244</v>
      </c>
      <c r="B2057" s="167" t="s">
        <v>4245</v>
      </c>
      <c r="C2057" s="168" t="s">
        <v>158</v>
      </c>
      <c r="D2057" s="169">
        <v>2598.41</v>
      </c>
      <c r="E2057" s="169">
        <v>222.2</v>
      </c>
      <c r="F2057" s="169">
        <v>2820.61</v>
      </c>
      <c r="G2057" s="147">
        <v>9</v>
      </c>
    </row>
    <row r="2058" spans="1:7" x14ac:dyDescent="0.25">
      <c r="A2058" s="166" t="s">
        <v>4246</v>
      </c>
      <c r="B2058" s="167" t="s">
        <v>4247</v>
      </c>
      <c r="C2058" s="168" t="s">
        <v>158</v>
      </c>
      <c r="D2058" s="169">
        <v>1877.1</v>
      </c>
      <c r="E2058" s="169">
        <v>222.2</v>
      </c>
      <c r="F2058" s="169">
        <v>2099.3000000000002</v>
      </c>
      <c r="G2058" s="147">
        <v>9</v>
      </c>
    </row>
    <row r="2059" spans="1:7" ht="30" x14ac:dyDescent="0.25">
      <c r="A2059" s="166" t="s">
        <v>4248</v>
      </c>
      <c r="B2059" s="167" t="s">
        <v>4249</v>
      </c>
      <c r="C2059" s="168" t="s">
        <v>158</v>
      </c>
      <c r="D2059" s="169">
        <v>508.07</v>
      </c>
      <c r="E2059" s="169">
        <v>81.94</v>
      </c>
      <c r="F2059" s="169">
        <v>590.01</v>
      </c>
      <c r="G2059" s="147">
        <v>9</v>
      </c>
    </row>
    <row r="2060" spans="1:7" ht="30" x14ac:dyDescent="0.25">
      <c r="A2060" s="166" t="s">
        <v>4250</v>
      </c>
      <c r="B2060" s="167" t="s">
        <v>4251</v>
      </c>
      <c r="C2060" s="168" t="s">
        <v>158</v>
      </c>
      <c r="D2060" s="169">
        <v>587.05999999999995</v>
      </c>
      <c r="E2060" s="169">
        <v>81.94</v>
      </c>
      <c r="F2060" s="169">
        <v>669</v>
      </c>
      <c r="G2060" s="147">
        <v>9</v>
      </c>
    </row>
    <row r="2061" spans="1:7" ht="30" x14ac:dyDescent="0.25">
      <c r="A2061" s="166" t="s">
        <v>4252</v>
      </c>
      <c r="B2061" s="167" t="s">
        <v>4253</v>
      </c>
      <c r="C2061" s="168" t="s">
        <v>158</v>
      </c>
      <c r="D2061" s="169">
        <v>501.8</v>
      </c>
      <c r="E2061" s="169">
        <v>81.94</v>
      </c>
      <c r="F2061" s="169">
        <v>583.74</v>
      </c>
      <c r="G2061" s="147">
        <v>9</v>
      </c>
    </row>
    <row r="2062" spans="1:7" x14ac:dyDescent="0.25">
      <c r="A2062" s="166" t="s">
        <v>4254</v>
      </c>
      <c r="B2062" s="167" t="s">
        <v>4255</v>
      </c>
      <c r="C2062" s="168" t="s">
        <v>158</v>
      </c>
      <c r="D2062" s="169">
        <v>1797.59</v>
      </c>
      <c r="E2062" s="169">
        <v>222.2</v>
      </c>
      <c r="F2062" s="169">
        <v>2019.79</v>
      </c>
      <c r="G2062" s="147">
        <v>9</v>
      </c>
    </row>
    <row r="2063" spans="1:7" x14ac:dyDescent="0.25">
      <c r="A2063" s="166" t="s">
        <v>4256</v>
      </c>
      <c r="B2063" s="167" t="s">
        <v>4257</v>
      </c>
      <c r="C2063" s="168" t="s">
        <v>158</v>
      </c>
      <c r="D2063" s="169">
        <v>2266.08</v>
      </c>
      <c r="E2063" s="169">
        <v>222.2</v>
      </c>
      <c r="F2063" s="169">
        <v>2488.2800000000002</v>
      </c>
      <c r="G2063" s="147">
        <v>9</v>
      </c>
    </row>
    <row r="2064" spans="1:7" x14ac:dyDescent="0.25">
      <c r="A2064" s="166" t="s">
        <v>4258</v>
      </c>
      <c r="B2064" s="167" t="s">
        <v>4259</v>
      </c>
      <c r="C2064" s="168"/>
      <c r="D2064" s="169"/>
      <c r="E2064" s="169"/>
      <c r="F2064" s="169"/>
      <c r="G2064" s="147">
        <v>5</v>
      </c>
    </row>
    <row r="2065" spans="1:7" x14ac:dyDescent="0.25">
      <c r="A2065" s="166" t="s">
        <v>4260</v>
      </c>
      <c r="B2065" s="167" t="s">
        <v>4261</v>
      </c>
      <c r="C2065" s="168" t="s">
        <v>4262</v>
      </c>
      <c r="D2065" s="169">
        <v>595.45000000000005</v>
      </c>
      <c r="E2065" s="169">
        <v>0.56999999999999995</v>
      </c>
      <c r="F2065" s="169">
        <v>596.02</v>
      </c>
      <c r="G2065" s="147">
        <v>9</v>
      </c>
    </row>
    <row r="2066" spans="1:7" x14ac:dyDescent="0.25">
      <c r="A2066" s="166" t="s">
        <v>4263</v>
      </c>
      <c r="B2066" s="167" t="s">
        <v>4264</v>
      </c>
      <c r="C2066" s="168" t="s">
        <v>4262</v>
      </c>
      <c r="D2066" s="169">
        <v>185.85</v>
      </c>
      <c r="E2066" s="169">
        <v>0.56999999999999995</v>
      </c>
      <c r="F2066" s="169">
        <v>186.42</v>
      </c>
      <c r="G2066" s="147">
        <v>9</v>
      </c>
    </row>
    <row r="2067" spans="1:7" x14ac:dyDescent="0.25">
      <c r="A2067" s="166" t="s">
        <v>4265</v>
      </c>
      <c r="B2067" s="167" t="s">
        <v>4266</v>
      </c>
      <c r="C2067" s="168"/>
      <c r="D2067" s="169"/>
      <c r="E2067" s="169"/>
      <c r="F2067" s="169"/>
      <c r="G2067" s="147">
        <v>5</v>
      </c>
    </row>
    <row r="2068" spans="1:7" x14ac:dyDescent="0.25">
      <c r="A2068" s="166" t="s">
        <v>4267</v>
      </c>
      <c r="B2068" s="167" t="s">
        <v>4268</v>
      </c>
      <c r="C2068" s="168" t="s">
        <v>158</v>
      </c>
      <c r="D2068" s="169">
        <v>174.72</v>
      </c>
      <c r="E2068" s="169">
        <v>11.41</v>
      </c>
      <c r="F2068" s="169">
        <v>186.13</v>
      </c>
      <c r="G2068" s="147">
        <v>9</v>
      </c>
    </row>
    <row r="2069" spans="1:7" x14ac:dyDescent="0.25">
      <c r="A2069" s="166" t="s">
        <v>4269</v>
      </c>
      <c r="B2069" s="167" t="s">
        <v>4270</v>
      </c>
      <c r="C2069" s="168" t="s">
        <v>158</v>
      </c>
      <c r="D2069" s="169">
        <v>244.39</v>
      </c>
      <c r="E2069" s="169">
        <v>11.41</v>
      </c>
      <c r="F2069" s="169">
        <v>255.8</v>
      </c>
      <c r="G2069" s="147">
        <v>9</v>
      </c>
    </row>
    <row r="2070" spans="1:7" x14ac:dyDescent="0.25">
      <c r="A2070" s="166" t="s">
        <v>4271</v>
      </c>
      <c r="B2070" s="167" t="s">
        <v>4272</v>
      </c>
      <c r="C2070" s="168" t="s">
        <v>158</v>
      </c>
      <c r="D2070" s="169">
        <v>290.27</v>
      </c>
      <c r="E2070" s="169">
        <v>11.41</v>
      </c>
      <c r="F2070" s="169">
        <v>301.68</v>
      </c>
      <c r="G2070" s="147">
        <v>9</v>
      </c>
    </row>
    <row r="2071" spans="1:7" x14ac:dyDescent="0.25">
      <c r="A2071" s="166" t="s">
        <v>4273</v>
      </c>
      <c r="B2071" s="167" t="s">
        <v>4274</v>
      </c>
      <c r="C2071" s="168" t="s">
        <v>158</v>
      </c>
      <c r="D2071" s="169">
        <v>298.54000000000002</v>
      </c>
      <c r="E2071" s="169">
        <v>11.41</v>
      </c>
      <c r="F2071" s="169">
        <v>309.95</v>
      </c>
      <c r="G2071" s="147">
        <v>9</v>
      </c>
    </row>
    <row r="2072" spans="1:7" x14ac:dyDescent="0.25">
      <c r="A2072" s="166" t="s">
        <v>4275</v>
      </c>
      <c r="B2072" s="167" t="s">
        <v>4276</v>
      </c>
      <c r="C2072" s="168" t="s">
        <v>158</v>
      </c>
      <c r="D2072" s="169">
        <v>342.06</v>
      </c>
      <c r="E2072" s="169">
        <v>11.41</v>
      </c>
      <c r="F2072" s="169">
        <v>353.47</v>
      </c>
      <c r="G2072" s="147">
        <v>9</v>
      </c>
    </row>
    <row r="2073" spans="1:7" x14ac:dyDescent="0.25">
      <c r="A2073" s="166" t="s">
        <v>4277</v>
      </c>
      <c r="B2073" s="167" t="s">
        <v>4278</v>
      </c>
      <c r="C2073" s="168" t="s">
        <v>158</v>
      </c>
      <c r="D2073" s="169">
        <v>456.43</v>
      </c>
      <c r="E2073" s="169">
        <v>11.41</v>
      </c>
      <c r="F2073" s="169">
        <v>467.84</v>
      </c>
      <c r="G2073" s="147">
        <v>9</v>
      </c>
    </row>
    <row r="2074" spans="1:7" x14ac:dyDescent="0.25">
      <c r="A2074" s="166" t="s">
        <v>4279</v>
      </c>
      <c r="B2074" s="167" t="s">
        <v>4280</v>
      </c>
      <c r="C2074" s="168" t="s">
        <v>158</v>
      </c>
      <c r="D2074" s="169">
        <v>318.01</v>
      </c>
      <c r="E2074" s="169">
        <v>11.41</v>
      </c>
      <c r="F2074" s="169">
        <v>329.42</v>
      </c>
      <c r="G2074" s="147">
        <v>9</v>
      </c>
    </row>
    <row r="2075" spans="1:7" x14ac:dyDescent="0.25">
      <c r="A2075" s="166" t="s">
        <v>4281</v>
      </c>
      <c r="B2075" s="167" t="s">
        <v>4282</v>
      </c>
      <c r="C2075" s="168" t="s">
        <v>158</v>
      </c>
      <c r="D2075" s="169">
        <v>1892.24</v>
      </c>
      <c r="E2075" s="169">
        <v>11.41</v>
      </c>
      <c r="F2075" s="169">
        <v>1903.65</v>
      </c>
      <c r="G2075" s="147">
        <v>9</v>
      </c>
    </row>
    <row r="2076" spans="1:7" x14ac:dyDescent="0.25">
      <c r="A2076" s="166" t="s">
        <v>4283</v>
      </c>
      <c r="B2076" s="167" t="s">
        <v>4284</v>
      </c>
      <c r="C2076" s="168" t="s">
        <v>158</v>
      </c>
      <c r="D2076" s="169">
        <v>198.37</v>
      </c>
      <c r="E2076" s="169">
        <v>11.41</v>
      </c>
      <c r="F2076" s="169">
        <v>209.78</v>
      </c>
      <c r="G2076" s="147">
        <v>9</v>
      </c>
    </row>
    <row r="2077" spans="1:7" x14ac:dyDescent="0.25">
      <c r="A2077" s="166" t="s">
        <v>4285</v>
      </c>
      <c r="B2077" s="167" t="s">
        <v>4286</v>
      </c>
      <c r="C2077" s="168"/>
      <c r="D2077" s="169"/>
      <c r="E2077" s="169"/>
      <c r="F2077" s="169"/>
      <c r="G2077" s="147">
        <v>5</v>
      </c>
    </row>
    <row r="2078" spans="1:7" ht="30" x14ac:dyDescent="0.25">
      <c r="A2078" s="166" t="s">
        <v>4287</v>
      </c>
      <c r="B2078" s="167" t="s">
        <v>4288</v>
      </c>
      <c r="C2078" s="168" t="s">
        <v>158</v>
      </c>
      <c r="D2078" s="169">
        <v>3844.61</v>
      </c>
      <c r="E2078" s="169">
        <v>69.09</v>
      </c>
      <c r="F2078" s="169">
        <v>3913.7</v>
      </c>
      <c r="G2078" s="147">
        <v>9</v>
      </c>
    </row>
    <row r="2079" spans="1:7" ht="30" x14ac:dyDescent="0.25">
      <c r="A2079" s="166" t="s">
        <v>4289</v>
      </c>
      <c r="B2079" s="167" t="s">
        <v>4290</v>
      </c>
      <c r="C2079" s="168" t="s">
        <v>158</v>
      </c>
      <c r="D2079" s="169">
        <v>5658.96</v>
      </c>
      <c r="E2079" s="169">
        <v>69.09</v>
      </c>
      <c r="F2079" s="169">
        <v>5728.05</v>
      </c>
      <c r="G2079" s="147">
        <v>9</v>
      </c>
    </row>
    <row r="2080" spans="1:7" ht="30" x14ac:dyDescent="0.25">
      <c r="A2080" s="166" t="s">
        <v>4291</v>
      </c>
      <c r="B2080" s="167" t="s">
        <v>4292</v>
      </c>
      <c r="C2080" s="168" t="s">
        <v>158</v>
      </c>
      <c r="D2080" s="169">
        <v>3178.56</v>
      </c>
      <c r="E2080" s="169">
        <v>69.09</v>
      </c>
      <c r="F2080" s="169">
        <v>3247.65</v>
      </c>
      <c r="G2080" s="147">
        <v>9</v>
      </c>
    </row>
    <row r="2081" spans="1:7" x14ac:dyDescent="0.25">
      <c r="A2081" s="166" t="s">
        <v>4293</v>
      </c>
      <c r="B2081" s="167" t="s">
        <v>4294</v>
      </c>
      <c r="C2081" s="168"/>
      <c r="D2081" s="169"/>
      <c r="E2081" s="169"/>
      <c r="F2081" s="169"/>
      <c r="G2081" s="147">
        <v>5</v>
      </c>
    </row>
    <row r="2082" spans="1:7" x14ac:dyDescent="0.25">
      <c r="A2082" s="166" t="s">
        <v>4295</v>
      </c>
      <c r="B2082" s="167" t="s">
        <v>4296</v>
      </c>
      <c r="C2082" s="168" t="s">
        <v>158</v>
      </c>
      <c r="D2082" s="169">
        <v>280.5</v>
      </c>
      <c r="E2082" s="169">
        <v>69.09</v>
      </c>
      <c r="F2082" s="169">
        <v>349.59</v>
      </c>
      <c r="G2082" s="147">
        <v>9</v>
      </c>
    </row>
    <row r="2083" spans="1:7" x14ac:dyDescent="0.25">
      <c r="A2083" s="166" t="s">
        <v>4297</v>
      </c>
      <c r="B2083" s="167" t="s">
        <v>4298</v>
      </c>
      <c r="C2083" s="168" t="s">
        <v>158</v>
      </c>
      <c r="D2083" s="169">
        <v>220.37</v>
      </c>
      <c r="E2083" s="169">
        <v>69.09</v>
      </c>
      <c r="F2083" s="169">
        <v>289.45999999999998</v>
      </c>
      <c r="G2083" s="147">
        <v>9</v>
      </c>
    </row>
    <row r="2084" spans="1:7" x14ac:dyDescent="0.25">
      <c r="A2084" s="166" t="s">
        <v>4299</v>
      </c>
      <c r="B2084" s="167" t="s">
        <v>4300</v>
      </c>
      <c r="C2084" s="168" t="s">
        <v>158</v>
      </c>
      <c r="D2084" s="169">
        <v>475.76</v>
      </c>
      <c r="E2084" s="169">
        <v>69.09</v>
      </c>
      <c r="F2084" s="169">
        <v>544.85</v>
      </c>
      <c r="G2084" s="147">
        <v>9</v>
      </c>
    </row>
    <row r="2085" spans="1:7" x14ac:dyDescent="0.25">
      <c r="A2085" s="166" t="s">
        <v>4301</v>
      </c>
      <c r="B2085" s="167" t="s">
        <v>4302</v>
      </c>
      <c r="C2085" s="168" t="s">
        <v>158</v>
      </c>
      <c r="D2085" s="169">
        <v>144.25</v>
      </c>
      <c r="E2085" s="169">
        <v>69.09</v>
      </c>
      <c r="F2085" s="169">
        <v>213.34</v>
      </c>
      <c r="G2085" s="147">
        <v>9</v>
      </c>
    </row>
    <row r="2086" spans="1:7" x14ac:dyDescent="0.25">
      <c r="A2086" s="166" t="s">
        <v>4303</v>
      </c>
      <c r="B2086" s="167" t="s">
        <v>4304</v>
      </c>
      <c r="C2086" s="168"/>
      <c r="D2086" s="169"/>
      <c r="E2086" s="169"/>
      <c r="F2086" s="169"/>
      <c r="G2086" s="147">
        <v>5</v>
      </c>
    </row>
    <row r="2087" spans="1:7" x14ac:dyDescent="0.25">
      <c r="A2087" s="166" t="s">
        <v>4305</v>
      </c>
      <c r="B2087" s="167" t="s">
        <v>4306</v>
      </c>
      <c r="C2087" s="168" t="s">
        <v>158</v>
      </c>
      <c r="D2087" s="169">
        <v>34.380000000000003</v>
      </c>
      <c r="E2087" s="169">
        <v>6.85</v>
      </c>
      <c r="F2087" s="169">
        <v>41.23</v>
      </c>
      <c r="G2087" s="147">
        <v>9</v>
      </c>
    </row>
    <row r="2088" spans="1:7" x14ac:dyDescent="0.25">
      <c r="A2088" s="166" t="s">
        <v>4307</v>
      </c>
      <c r="B2088" s="167" t="s">
        <v>4308</v>
      </c>
      <c r="C2088" s="168" t="s">
        <v>158</v>
      </c>
      <c r="D2088" s="169">
        <v>40.76</v>
      </c>
      <c r="E2088" s="169">
        <v>2.2799999999999998</v>
      </c>
      <c r="F2088" s="169">
        <v>43.04</v>
      </c>
      <c r="G2088" s="147">
        <v>9</v>
      </c>
    </row>
    <row r="2089" spans="1:7" x14ac:dyDescent="0.25">
      <c r="A2089" s="166" t="s">
        <v>4309</v>
      </c>
      <c r="B2089" s="167" t="s">
        <v>4310</v>
      </c>
      <c r="C2089" s="168" t="s">
        <v>158</v>
      </c>
      <c r="D2089" s="169">
        <v>23.27</v>
      </c>
      <c r="E2089" s="169">
        <v>6.85</v>
      </c>
      <c r="F2089" s="169">
        <v>30.12</v>
      </c>
      <c r="G2089" s="147">
        <v>9</v>
      </c>
    </row>
    <row r="2090" spans="1:7" ht="30" x14ac:dyDescent="0.25">
      <c r="A2090" s="166" t="s">
        <v>4311</v>
      </c>
      <c r="B2090" s="167" t="s">
        <v>4312</v>
      </c>
      <c r="C2090" s="168" t="s">
        <v>158</v>
      </c>
      <c r="D2090" s="169"/>
      <c r="E2090" s="169">
        <v>22.83</v>
      </c>
      <c r="F2090" s="169">
        <v>22.83</v>
      </c>
      <c r="G2090" s="147">
        <v>9</v>
      </c>
    </row>
    <row r="2091" spans="1:7" x14ac:dyDescent="0.25">
      <c r="A2091" s="166" t="s">
        <v>4313</v>
      </c>
      <c r="B2091" s="167" t="s">
        <v>4314</v>
      </c>
      <c r="C2091" s="168" t="s">
        <v>210</v>
      </c>
      <c r="D2091" s="169"/>
      <c r="E2091" s="169">
        <v>32.11</v>
      </c>
      <c r="F2091" s="169">
        <v>32.11</v>
      </c>
      <c r="G2091" s="147">
        <v>9</v>
      </c>
    </row>
    <row r="2092" spans="1:7" x14ac:dyDescent="0.25">
      <c r="A2092" s="166" t="s">
        <v>4315</v>
      </c>
      <c r="B2092" s="167" t="s">
        <v>4316</v>
      </c>
      <c r="C2092" s="168" t="s">
        <v>210</v>
      </c>
      <c r="D2092" s="169"/>
      <c r="E2092" s="169">
        <v>64.22</v>
      </c>
      <c r="F2092" s="169">
        <v>64.22</v>
      </c>
      <c r="G2092" s="147">
        <v>9</v>
      </c>
    </row>
    <row r="2093" spans="1:7" ht="30" x14ac:dyDescent="0.25">
      <c r="A2093" s="166" t="s">
        <v>4317</v>
      </c>
      <c r="B2093" s="167" t="s">
        <v>4318</v>
      </c>
      <c r="C2093" s="168" t="s">
        <v>158</v>
      </c>
      <c r="D2093" s="169">
        <v>1477.2</v>
      </c>
      <c r="E2093" s="169">
        <v>1.86</v>
      </c>
      <c r="F2093" s="169">
        <v>1479.06</v>
      </c>
      <c r="G2093" s="147">
        <v>9</v>
      </c>
    </row>
    <row r="2094" spans="1:7" x14ac:dyDescent="0.25">
      <c r="A2094" s="166" t="s">
        <v>4319</v>
      </c>
      <c r="B2094" s="167" t="s">
        <v>4320</v>
      </c>
      <c r="C2094" s="168" t="s">
        <v>158</v>
      </c>
      <c r="D2094" s="169">
        <v>130.97</v>
      </c>
      <c r="E2094" s="169">
        <v>4.6399999999999997</v>
      </c>
      <c r="F2094" s="169">
        <v>135.61000000000001</v>
      </c>
      <c r="G2094" s="147">
        <v>9</v>
      </c>
    </row>
    <row r="2095" spans="1:7" x14ac:dyDescent="0.25">
      <c r="A2095" s="166" t="s">
        <v>4321</v>
      </c>
      <c r="B2095" s="167" t="s">
        <v>4322</v>
      </c>
      <c r="C2095" s="168" t="s">
        <v>210</v>
      </c>
      <c r="D2095" s="169">
        <v>418.9</v>
      </c>
      <c r="E2095" s="169">
        <v>32.11</v>
      </c>
      <c r="F2095" s="169">
        <v>451.01</v>
      </c>
      <c r="G2095" s="147">
        <v>9</v>
      </c>
    </row>
    <row r="2096" spans="1:7" ht="30" x14ac:dyDescent="0.25">
      <c r="A2096" s="166" t="s">
        <v>4323</v>
      </c>
      <c r="B2096" s="167" t="s">
        <v>4324</v>
      </c>
      <c r="C2096" s="168" t="s">
        <v>158</v>
      </c>
      <c r="D2096" s="169">
        <v>8853.56</v>
      </c>
      <c r="E2096" s="169">
        <v>51.37</v>
      </c>
      <c r="F2096" s="169">
        <v>8904.93</v>
      </c>
      <c r="G2096" s="147">
        <v>9</v>
      </c>
    </row>
    <row r="2097" spans="1:7" ht="30" x14ac:dyDescent="0.25">
      <c r="A2097" s="166" t="s">
        <v>4325</v>
      </c>
      <c r="B2097" s="167" t="s">
        <v>4326</v>
      </c>
      <c r="C2097" s="168" t="s">
        <v>158</v>
      </c>
      <c r="D2097" s="169">
        <v>33488.300000000003</v>
      </c>
      <c r="E2097" s="169">
        <v>51.37</v>
      </c>
      <c r="F2097" s="169">
        <v>33539.67</v>
      </c>
      <c r="G2097" s="147">
        <v>9</v>
      </c>
    </row>
    <row r="2098" spans="1:7" x14ac:dyDescent="0.25">
      <c r="A2098" s="166" t="s">
        <v>4327</v>
      </c>
      <c r="B2098" s="167" t="s">
        <v>4328</v>
      </c>
      <c r="C2098" s="168" t="s">
        <v>158</v>
      </c>
      <c r="D2098" s="169">
        <v>668.87</v>
      </c>
      <c r="E2098" s="169">
        <v>22.83</v>
      </c>
      <c r="F2098" s="169">
        <v>691.7</v>
      </c>
      <c r="G2098" s="147">
        <v>9</v>
      </c>
    </row>
    <row r="2099" spans="1:7" x14ac:dyDescent="0.25">
      <c r="A2099" s="166" t="s">
        <v>4329</v>
      </c>
      <c r="B2099" s="167" t="s">
        <v>4330</v>
      </c>
      <c r="C2099" s="168"/>
      <c r="D2099" s="169"/>
      <c r="E2099" s="169"/>
      <c r="F2099" s="169"/>
      <c r="G2099" s="147">
        <v>9</v>
      </c>
    </row>
    <row r="2100" spans="1:7" ht="30" x14ac:dyDescent="0.25">
      <c r="A2100" s="166" t="s">
        <v>4331</v>
      </c>
      <c r="B2100" s="167" t="s">
        <v>4332</v>
      </c>
      <c r="C2100" s="168" t="s">
        <v>158</v>
      </c>
      <c r="D2100" s="169">
        <v>1035.92</v>
      </c>
      <c r="E2100" s="169">
        <v>22.83</v>
      </c>
      <c r="F2100" s="169">
        <v>1058.75</v>
      </c>
      <c r="G2100" s="147">
        <v>5</v>
      </c>
    </row>
    <row r="2101" spans="1:7" x14ac:dyDescent="0.25">
      <c r="A2101" s="166" t="s">
        <v>4333</v>
      </c>
      <c r="B2101" s="167" t="s">
        <v>4334</v>
      </c>
      <c r="C2101" s="168"/>
      <c r="D2101" s="169"/>
      <c r="E2101" s="169"/>
      <c r="F2101" s="169"/>
      <c r="G2101" s="147">
        <v>9</v>
      </c>
    </row>
    <row r="2102" spans="1:7" x14ac:dyDescent="0.25">
      <c r="A2102" s="166" t="s">
        <v>4335</v>
      </c>
      <c r="B2102" s="167" t="s">
        <v>4336</v>
      </c>
      <c r="C2102" s="168" t="s">
        <v>158</v>
      </c>
      <c r="D2102" s="169">
        <v>747.67</v>
      </c>
      <c r="E2102" s="169">
        <v>69.09</v>
      </c>
      <c r="F2102" s="169">
        <v>816.76</v>
      </c>
      <c r="G2102" s="147">
        <v>5</v>
      </c>
    </row>
    <row r="2103" spans="1:7" x14ac:dyDescent="0.25">
      <c r="A2103" s="166" t="s">
        <v>4337</v>
      </c>
      <c r="B2103" s="167" t="s">
        <v>4338</v>
      </c>
      <c r="C2103" s="168"/>
      <c r="D2103" s="169"/>
      <c r="E2103" s="169"/>
      <c r="F2103" s="169"/>
      <c r="G2103" s="147">
        <v>9</v>
      </c>
    </row>
    <row r="2104" spans="1:7" ht="30" x14ac:dyDescent="0.25">
      <c r="A2104" s="166" t="s">
        <v>4339</v>
      </c>
      <c r="B2104" s="167" t="s">
        <v>4340</v>
      </c>
      <c r="C2104" s="168" t="s">
        <v>158</v>
      </c>
      <c r="D2104" s="169">
        <v>47.56</v>
      </c>
      <c r="E2104" s="169">
        <v>25.88</v>
      </c>
      <c r="F2104" s="169">
        <v>73.44</v>
      </c>
      <c r="G2104" s="147">
        <v>5</v>
      </c>
    </row>
    <row r="2105" spans="1:7" ht="30" x14ac:dyDescent="0.25">
      <c r="A2105" s="166" t="s">
        <v>4341</v>
      </c>
      <c r="B2105" s="167" t="s">
        <v>4342</v>
      </c>
      <c r="C2105" s="168" t="s">
        <v>158</v>
      </c>
      <c r="D2105" s="169">
        <v>108.53</v>
      </c>
      <c r="E2105" s="169">
        <v>25.88</v>
      </c>
      <c r="F2105" s="169">
        <v>134.41</v>
      </c>
      <c r="G2105" s="147">
        <v>9</v>
      </c>
    </row>
    <row r="2106" spans="1:7" ht="30" x14ac:dyDescent="0.25">
      <c r="A2106" s="166" t="s">
        <v>4343</v>
      </c>
      <c r="B2106" s="167" t="s">
        <v>4344</v>
      </c>
      <c r="C2106" s="168" t="s">
        <v>158</v>
      </c>
      <c r="D2106" s="169">
        <v>516.51</v>
      </c>
      <c r="E2106" s="169">
        <v>28.72</v>
      </c>
      <c r="F2106" s="169">
        <v>545.23</v>
      </c>
      <c r="G2106" s="147">
        <v>9</v>
      </c>
    </row>
    <row r="2107" spans="1:7" ht="30" x14ac:dyDescent="0.25">
      <c r="A2107" s="166" t="s">
        <v>4345</v>
      </c>
      <c r="B2107" s="167" t="s">
        <v>4346</v>
      </c>
      <c r="C2107" s="168" t="s">
        <v>158</v>
      </c>
      <c r="D2107" s="169">
        <v>7174.58</v>
      </c>
      <c r="E2107" s="169">
        <v>28.72</v>
      </c>
      <c r="F2107" s="169">
        <v>7203.3</v>
      </c>
      <c r="G2107" s="147">
        <v>9</v>
      </c>
    </row>
    <row r="2108" spans="1:7" ht="30" x14ac:dyDescent="0.25">
      <c r="A2108" s="166" t="s">
        <v>4347</v>
      </c>
      <c r="B2108" s="167" t="s">
        <v>4348</v>
      </c>
      <c r="C2108" s="168" t="s">
        <v>158</v>
      </c>
      <c r="D2108" s="169">
        <v>2554.81</v>
      </c>
      <c r="E2108" s="169">
        <v>28.72</v>
      </c>
      <c r="F2108" s="169">
        <v>2583.5300000000002</v>
      </c>
      <c r="G2108" s="147">
        <v>9</v>
      </c>
    </row>
    <row r="2109" spans="1:7" ht="30" x14ac:dyDescent="0.25">
      <c r="A2109" s="166" t="s">
        <v>4349</v>
      </c>
      <c r="B2109" s="167" t="s">
        <v>4350</v>
      </c>
      <c r="C2109" s="168" t="s">
        <v>158</v>
      </c>
      <c r="D2109" s="169">
        <v>763.84</v>
      </c>
      <c r="E2109" s="169">
        <v>28.72</v>
      </c>
      <c r="F2109" s="169">
        <v>792.56</v>
      </c>
      <c r="G2109" s="147">
        <v>9</v>
      </c>
    </row>
    <row r="2110" spans="1:7" x14ac:dyDescent="0.25">
      <c r="A2110" s="166" t="s">
        <v>4351</v>
      </c>
      <c r="B2110" s="167" t="s">
        <v>4352</v>
      </c>
      <c r="C2110" s="168"/>
      <c r="D2110" s="169"/>
      <c r="E2110" s="169"/>
      <c r="F2110" s="169"/>
      <c r="G2110" s="147">
        <v>9</v>
      </c>
    </row>
    <row r="2111" spans="1:7" ht="30" x14ac:dyDescent="0.25">
      <c r="A2111" s="166" t="s">
        <v>4353</v>
      </c>
      <c r="B2111" s="167" t="s">
        <v>4354</v>
      </c>
      <c r="C2111" s="168" t="s">
        <v>158</v>
      </c>
      <c r="D2111" s="169">
        <v>652.79</v>
      </c>
      <c r="E2111" s="169">
        <v>75.19</v>
      </c>
      <c r="F2111" s="169">
        <v>727.98</v>
      </c>
      <c r="G2111" s="147">
        <v>5</v>
      </c>
    </row>
    <row r="2112" spans="1:7" ht="30" x14ac:dyDescent="0.25">
      <c r="A2112" s="166" t="s">
        <v>4355</v>
      </c>
      <c r="B2112" s="167" t="s">
        <v>4356</v>
      </c>
      <c r="C2112" s="168" t="s">
        <v>158</v>
      </c>
      <c r="D2112" s="169">
        <v>443.1</v>
      </c>
      <c r="E2112" s="169">
        <v>75.19</v>
      </c>
      <c r="F2112" s="169">
        <v>518.29</v>
      </c>
      <c r="G2112" s="147">
        <v>9</v>
      </c>
    </row>
    <row r="2113" spans="1:7" ht="30" x14ac:dyDescent="0.25">
      <c r="A2113" s="166" t="s">
        <v>4357</v>
      </c>
      <c r="B2113" s="167" t="s">
        <v>4358</v>
      </c>
      <c r="C2113" s="168" t="s">
        <v>158</v>
      </c>
      <c r="D2113" s="169">
        <v>423.14</v>
      </c>
      <c r="E2113" s="169">
        <v>75.19</v>
      </c>
      <c r="F2113" s="169">
        <v>498.33</v>
      </c>
      <c r="G2113" s="147">
        <v>9</v>
      </c>
    </row>
    <row r="2114" spans="1:7" ht="30" x14ac:dyDescent="0.25">
      <c r="A2114" s="166" t="s">
        <v>4359</v>
      </c>
      <c r="B2114" s="167" t="s">
        <v>4360</v>
      </c>
      <c r="C2114" s="168" t="s">
        <v>158</v>
      </c>
      <c r="D2114" s="169">
        <v>436.16</v>
      </c>
      <c r="E2114" s="169">
        <v>75.19</v>
      </c>
      <c r="F2114" s="169">
        <v>511.35</v>
      </c>
      <c r="G2114" s="147">
        <v>9</v>
      </c>
    </row>
    <row r="2115" spans="1:7" ht="30" x14ac:dyDescent="0.25">
      <c r="A2115" s="166" t="s">
        <v>4361</v>
      </c>
      <c r="B2115" s="167" t="s">
        <v>4362</v>
      </c>
      <c r="C2115" s="168" t="s">
        <v>158</v>
      </c>
      <c r="D2115" s="169">
        <v>670.12</v>
      </c>
      <c r="E2115" s="169">
        <v>75.19</v>
      </c>
      <c r="F2115" s="169">
        <v>745.31</v>
      </c>
      <c r="G2115" s="147">
        <v>9</v>
      </c>
    </row>
    <row r="2116" spans="1:7" ht="30" x14ac:dyDescent="0.25">
      <c r="A2116" s="166" t="s">
        <v>4363</v>
      </c>
      <c r="B2116" s="167" t="s">
        <v>4364</v>
      </c>
      <c r="C2116" s="168" t="s">
        <v>471</v>
      </c>
      <c r="D2116" s="169">
        <v>55152.63</v>
      </c>
      <c r="E2116" s="169">
        <v>104.73</v>
      </c>
      <c r="F2116" s="169">
        <v>55257.36</v>
      </c>
      <c r="G2116" s="147">
        <v>9</v>
      </c>
    </row>
    <row r="2117" spans="1:7" x14ac:dyDescent="0.25">
      <c r="A2117" s="166" t="s">
        <v>4365</v>
      </c>
      <c r="B2117" s="167" t="s">
        <v>4366</v>
      </c>
      <c r="C2117" s="168"/>
      <c r="D2117" s="169"/>
      <c r="E2117" s="169"/>
      <c r="F2117" s="169"/>
      <c r="G2117" s="147">
        <v>9</v>
      </c>
    </row>
    <row r="2118" spans="1:7" x14ac:dyDescent="0.25">
      <c r="A2118" s="166" t="s">
        <v>4367</v>
      </c>
      <c r="B2118" s="167" t="s">
        <v>4368</v>
      </c>
      <c r="C2118" s="168"/>
      <c r="D2118" s="169"/>
      <c r="E2118" s="169"/>
      <c r="F2118" s="169"/>
      <c r="G2118" s="147">
        <v>2</v>
      </c>
    </row>
    <row r="2119" spans="1:7" x14ac:dyDescent="0.25">
      <c r="A2119" s="166" t="s">
        <v>4369</v>
      </c>
      <c r="B2119" s="167" t="s">
        <v>4370</v>
      </c>
      <c r="C2119" s="168" t="s">
        <v>268</v>
      </c>
      <c r="D2119" s="169">
        <v>6.69</v>
      </c>
      <c r="E2119" s="169">
        <v>22.83</v>
      </c>
      <c r="F2119" s="169">
        <v>29.52</v>
      </c>
      <c r="G2119" s="147">
        <v>5</v>
      </c>
    </row>
    <row r="2120" spans="1:7" x14ac:dyDescent="0.25">
      <c r="A2120" s="166" t="s">
        <v>56</v>
      </c>
      <c r="B2120" s="167" t="s">
        <v>4371</v>
      </c>
      <c r="C2120" s="168" t="s">
        <v>268</v>
      </c>
      <c r="D2120" s="169">
        <v>9.89</v>
      </c>
      <c r="E2120" s="169">
        <v>27.39</v>
      </c>
      <c r="F2120" s="169">
        <v>37.28</v>
      </c>
      <c r="G2120" s="147">
        <v>9</v>
      </c>
    </row>
    <row r="2121" spans="1:7" x14ac:dyDescent="0.25">
      <c r="A2121" s="166" t="s">
        <v>4372</v>
      </c>
      <c r="B2121" s="167" t="s">
        <v>4373</v>
      </c>
      <c r="C2121" s="168" t="s">
        <v>268</v>
      </c>
      <c r="D2121" s="169">
        <v>15.54</v>
      </c>
      <c r="E2121" s="169">
        <v>31.96</v>
      </c>
      <c r="F2121" s="169">
        <v>47.5</v>
      </c>
      <c r="G2121" s="147">
        <v>9</v>
      </c>
    </row>
    <row r="2122" spans="1:7" x14ac:dyDescent="0.25">
      <c r="A2122" s="166" t="s">
        <v>4374</v>
      </c>
      <c r="B2122" s="167" t="s">
        <v>4375</v>
      </c>
      <c r="C2122" s="168" t="s">
        <v>268</v>
      </c>
      <c r="D2122" s="169">
        <v>16.61</v>
      </c>
      <c r="E2122" s="169">
        <v>36.520000000000003</v>
      </c>
      <c r="F2122" s="169">
        <v>53.13</v>
      </c>
      <c r="G2122" s="147">
        <v>9</v>
      </c>
    </row>
    <row r="2123" spans="1:7" x14ac:dyDescent="0.25">
      <c r="A2123" s="166" t="s">
        <v>4376</v>
      </c>
      <c r="B2123" s="167" t="s">
        <v>4377</v>
      </c>
      <c r="C2123" s="168" t="s">
        <v>268</v>
      </c>
      <c r="D2123" s="169">
        <v>20.32</v>
      </c>
      <c r="E2123" s="169">
        <v>41.08</v>
      </c>
      <c r="F2123" s="169">
        <v>61.4</v>
      </c>
      <c r="G2123" s="147">
        <v>9</v>
      </c>
    </row>
    <row r="2124" spans="1:7" x14ac:dyDescent="0.25">
      <c r="A2124" s="166" t="s">
        <v>4378</v>
      </c>
      <c r="B2124" s="167" t="s">
        <v>4379</v>
      </c>
      <c r="C2124" s="168" t="s">
        <v>268</v>
      </c>
      <c r="D2124" s="169">
        <v>34.44</v>
      </c>
      <c r="E2124" s="169">
        <v>45.65</v>
      </c>
      <c r="F2124" s="169">
        <v>80.09</v>
      </c>
      <c r="G2124" s="147">
        <v>9</v>
      </c>
    </row>
    <row r="2125" spans="1:7" x14ac:dyDescent="0.25">
      <c r="A2125" s="166" t="s">
        <v>4380</v>
      </c>
      <c r="B2125" s="167" t="s">
        <v>4381</v>
      </c>
      <c r="C2125" s="168" t="s">
        <v>268</v>
      </c>
      <c r="D2125" s="169">
        <v>48.28</v>
      </c>
      <c r="E2125" s="169">
        <v>50.22</v>
      </c>
      <c r="F2125" s="169">
        <v>98.5</v>
      </c>
      <c r="G2125" s="147">
        <v>9</v>
      </c>
    </row>
    <row r="2126" spans="1:7" x14ac:dyDescent="0.25">
      <c r="A2126" s="166" t="s">
        <v>4382</v>
      </c>
      <c r="B2126" s="167" t="s">
        <v>4383</v>
      </c>
      <c r="C2126" s="168" t="s">
        <v>268</v>
      </c>
      <c r="D2126" s="169">
        <v>72.55</v>
      </c>
      <c r="E2126" s="169">
        <v>59.34</v>
      </c>
      <c r="F2126" s="169">
        <v>131.88999999999999</v>
      </c>
      <c r="G2126" s="147">
        <v>9</v>
      </c>
    </row>
    <row r="2127" spans="1:7" x14ac:dyDescent="0.25">
      <c r="A2127" s="166" t="s">
        <v>4384</v>
      </c>
      <c r="B2127" s="167" t="s">
        <v>4385</v>
      </c>
      <c r="C2127" s="168"/>
      <c r="D2127" s="169"/>
      <c r="E2127" s="169"/>
      <c r="F2127" s="169"/>
      <c r="G2127" s="147">
        <v>9</v>
      </c>
    </row>
    <row r="2128" spans="1:7" x14ac:dyDescent="0.25">
      <c r="A2128" s="166" t="s">
        <v>4386</v>
      </c>
      <c r="B2128" s="167" t="s">
        <v>4387</v>
      </c>
      <c r="C2128" s="168" t="s">
        <v>268</v>
      </c>
      <c r="D2128" s="169">
        <v>14.62</v>
      </c>
      <c r="E2128" s="169">
        <v>27.39</v>
      </c>
      <c r="F2128" s="169">
        <v>42.01</v>
      </c>
      <c r="G2128" s="147">
        <v>5</v>
      </c>
    </row>
    <row r="2129" spans="1:7" x14ac:dyDescent="0.25">
      <c r="A2129" s="166" t="s">
        <v>4388</v>
      </c>
      <c r="B2129" s="167" t="s">
        <v>4389</v>
      </c>
      <c r="C2129" s="168" t="s">
        <v>268</v>
      </c>
      <c r="D2129" s="169">
        <v>18.170000000000002</v>
      </c>
      <c r="E2129" s="169">
        <v>31.96</v>
      </c>
      <c r="F2129" s="169">
        <v>50.13</v>
      </c>
      <c r="G2129" s="147">
        <v>9</v>
      </c>
    </row>
    <row r="2130" spans="1:7" x14ac:dyDescent="0.25">
      <c r="A2130" s="166" t="s">
        <v>4390</v>
      </c>
      <c r="B2130" s="167" t="s">
        <v>4391</v>
      </c>
      <c r="C2130" s="168" t="s">
        <v>268</v>
      </c>
      <c r="D2130" s="169">
        <v>34.07</v>
      </c>
      <c r="E2130" s="169">
        <v>36.520000000000003</v>
      </c>
      <c r="F2130" s="169">
        <v>70.59</v>
      </c>
      <c r="G2130" s="147">
        <v>9</v>
      </c>
    </row>
    <row r="2131" spans="1:7" x14ac:dyDescent="0.25">
      <c r="A2131" s="166" t="s">
        <v>4392</v>
      </c>
      <c r="B2131" s="167" t="s">
        <v>4393</v>
      </c>
      <c r="C2131" s="168" t="s">
        <v>268</v>
      </c>
      <c r="D2131" s="169">
        <v>35.83</v>
      </c>
      <c r="E2131" s="169">
        <v>41.08</v>
      </c>
      <c r="F2131" s="169">
        <v>76.91</v>
      </c>
      <c r="G2131" s="147">
        <v>9</v>
      </c>
    </row>
    <row r="2132" spans="1:7" x14ac:dyDescent="0.25">
      <c r="A2132" s="166" t="s">
        <v>4394</v>
      </c>
      <c r="B2132" s="167" t="s">
        <v>4395</v>
      </c>
      <c r="C2132" s="168" t="s">
        <v>268</v>
      </c>
      <c r="D2132" s="169">
        <v>44.68</v>
      </c>
      <c r="E2132" s="169">
        <v>45.65</v>
      </c>
      <c r="F2132" s="169">
        <v>90.33</v>
      </c>
      <c r="G2132" s="147">
        <v>9</v>
      </c>
    </row>
    <row r="2133" spans="1:7" x14ac:dyDescent="0.25">
      <c r="A2133" s="166" t="s">
        <v>4396</v>
      </c>
      <c r="B2133" s="167" t="s">
        <v>4397</v>
      </c>
      <c r="C2133" s="168" t="s">
        <v>268</v>
      </c>
      <c r="D2133" s="169">
        <v>62.97</v>
      </c>
      <c r="E2133" s="169">
        <v>54.78</v>
      </c>
      <c r="F2133" s="169">
        <v>117.75</v>
      </c>
      <c r="G2133" s="147">
        <v>9</v>
      </c>
    </row>
    <row r="2134" spans="1:7" x14ac:dyDescent="0.25">
      <c r="A2134" s="166" t="s">
        <v>4398</v>
      </c>
      <c r="B2134" s="167" t="s">
        <v>4399</v>
      </c>
      <c r="C2134" s="168" t="s">
        <v>268</v>
      </c>
      <c r="D2134" s="169">
        <v>75.05</v>
      </c>
      <c r="E2134" s="169">
        <v>68.48</v>
      </c>
      <c r="F2134" s="169">
        <v>143.53</v>
      </c>
      <c r="G2134" s="147">
        <v>9</v>
      </c>
    </row>
    <row r="2135" spans="1:7" x14ac:dyDescent="0.25">
      <c r="A2135" s="166" t="s">
        <v>4400</v>
      </c>
      <c r="B2135" s="167" t="s">
        <v>4401</v>
      </c>
      <c r="C2135" s="168" t="s">
        <v>268</v>
      </c>
      <c r="D2135" s="169">
        <v>97.86</v>
      </c>
      <c r="E2135" s="169">
        <v>82.17</v>
      </c>
      <c r="F2135" s="169">
        <v>180.03</v>
      </c>
      <c r="G2135" s="147">
        <v>9</v>
      </c>
    </row>
    <row r="2136" spans="1:7" x14ac:dyDescent="0.25">
      <c r="A2136" s="166" t="s">
        <v>4402</v>
      </c>
      <c r="B2136" s="167" t="s">
        <v>4403</v>
      </c>
      <c r="C2136" s="168"/>
      <c r="D2136" s="169"/>
      <c r="E2136" s="169"/>
      <c r="F2136" s="169"/>
      <c r="G2136" s="147">
        <v>9</v>
      </c>
    </row>
    <row r="2137" spans="1:7" x14ac:dyDescent="0.25">
      <c r="A2137" s="166" t="s">
        <v>4404</v>
      </c>
      <c r="B2137" s="167" t="s">
        <v>4405</v>
      </c>
      <c r="C2137" s="168" t="s">
        <v>268</v>
      </c>
      <c r="D2137" s="169">
        <v>19.05</v>
      </c>
      <c r="E2137" s="169">
        <v>27.39</v>
      </c>
      <c r="F2137" s="169">
        <v>46.44</v>
      </c>
      <c r="G2137" s="147">
        <v>5</v>
      </c>
    </row>
    <row r="2138" spans="1:7" x14ac:dyDescent="0.25">
      <c r="A2138" s="166" t="s">
        <v>4406</v>
      </c>
      <c r="B2138" s="167" t="s">
        <v>4407</v>
      </c>
      <c r="C2138" s="168" t="s">
        <v>268</v>
      </c>
      <c r="D2138" s="169">
        <v>24.38</v>
      </c>
      <c r="E2138" s="169">
        <v>31.96</v>
      </c>
      <c r="F2138" s="169">
        <v>56.34</v>
      </c>
      <c r="G2138" s="147">
        <v>9</v>
      </c>
    </row>
    <row r="2139" spans="1:7" x14ac:dyDescent="0.25">
      <c r="A2139" s="166" t="s">
        <v>4408</v>
      </c>
      <c r="B2139" s="167" t="s">
        <v>4409</v>
      </c>
      <c r="C2139" s="168" t="s">
        <v>268</v>
      </c>
      <c r="D2139" s="169">
        <v>38.43</v>
      </c>
      <c r="E2139" s="169">
        <v>36.520000000000003</v>
      </c>
      <c r="F2139" s="169">
        <v>74.95</v>
      </c>
      <c r="G2139" s="147">
        <v>9</v>
      </c>
    </row>
    <row r="2140" spans="1:7" x14ac:dyDescent="0.25">
      <c r="A2140" s="166" t="s">
        <v>4410</v>
      </c>
      <c r="B2140" s="167" t="s">
        <v>4411</v>
      </c>
      <c r="C2140" s="168" t="s">
        <v>268</v>
      </c>
      <c r="D2140" s="169">
        <v>44.54</v>
      </c>
      <c r="E2140" s="169">
        <v>41.08</v>
      </c>
      <c r="F2140" s="169">
        <v>85.62</v>
      </c>
      <c r="G2140" s="147">
        <v>9</v>
      </c>
    </row>
    <row r="2141" spans="1:7" x14ac:dyDescent="0.25">
      <c r="A2141" s="166" t="s">
        <v>4412</v>
      </c>
      <c r="B2141" s="167" t="s">
        <v>4413</v>
      </c>
      <c r="C2141" s="168" t="s">
        <v>268</v>
      </c>
      <c r="D2141" s="169">
        <v>56.35</v>
      </c>
      <c r="E2141" s="169">
        <v>45.65</v>
      </c>
      <c r="F2141" s="169">
        <v>102</v>
      </c>
      <c r="G2141" s="147">
        <v>9</v>
      </c>
    </row>
    <row r="2142" spans="1:7" x14ac:dyDescent="0.25">
      <c r="A2142" s="166" t="s">
        <v>4414</v>
      </c>
      <c r="B2142" s="167" t="s">
        <v>4415</v>
      </c>
      <c r="C2142" s="168" t="s">
        <v>268</v>
      </c>
      <c r="D2142" s="169">
        <v>85.56</v>
      </c>
      <c r="E2142" s="169">
        <v>54.78</v>
      </c>
      <c r="F2142" s="169">
        <v>140.34</v>
      </c>
      <c r="G2142" s="147">
        <v>9</v>
      </c>
    </row>
    <row r="2143" spans="1:7" x14ac:dyDescent="0.25">
      <c r="A2143" s="166" t="s">
        <v>4416</v>
      </c>
      <c r="B2143" s="167" t="s">
        <v>4417</v>
      </c>
      <c r="C2143" s="168" t="s">
        <v>268</v>
      </c>
      <c r="D2143" s="169">
        <v>103.26</v>
      </c>
      <c r="E2143" s="169">
        <v>68.48</v>
      </c>
      <c r="F2143" s="169">
        <v>171.74</v>
      </c>
      <c r="G2143" s="147">
        <v>9</v>
      </c>
    </row>
    <row r="2144" spans="1:7" x14ac:dyDescent="0.25">
      <c r="A2144" s="166" t="s">
        <v>4418</v>
      </c>
      <c r="B2144" s="167" t="s">
        <v>4419</v>
      </c>
      <c r="C2144" s="168" t="s">
        <v>268</v>
      </c>
      <c r="D2144" s="169">
        <v>123.25</v>
      </c>
      <c r="E2144" s="169">
        <v>82.17</v>
      </c>
      <c r="F2144" s="169">
        <v>205.42</v>
      </c>
      <c r="G2144" s="147">
        <v>9</v>
      </c>
    </row>
    <row r="2145" spans="1:7" ht="30" x14ac:dyDescent="0.25">
      <c r="A2145" s="166" t="s">
        <v>4420</v>
      </c>
      <c r="B2145" s="167" t="s">
        <v>4421</v>
      </c>
      <c r="C2145" s="168"/>
      <c r="D2145" s="169"/>
      <c r="E2145" s="169"/>
      <c r="F2145" s="169"/>
      <c r="G2145" s="147">
        <v>9</v>
      </c>
    </row>
    <row r="2146" spans="1:7" x14ac:dyDescent="0.25">
      <c r="A2146" s="166" t="s">
        <v>4422</v>
      </c>
      <c r="B2146" s="167" t="s">
        <v>4423</v>
      </c>
      <c r="C2146" s="168" t="s">
        <v>268</v>
      </c>
      <c r="D2146" s="169">
        <v>18.04</v>
      </c>
      <c r="E2146" s="169">
        <v>22.83</v>
      </c>
      <c r="F2146" s="169">
        <v>40.869999999999997</v>
      </c>
      <c r="G2146" s="147">
        <v>5</v>
      </c>
    </row>
    <row r="2147" spans="1:7" x14ac:dyDescent="0.25">
      <c r="A2147" s="166" t="s">
        <v>4424</v>
      </c>
      <c r="B2147" s="167" t="s">
        <v>4425</v>
      </c>
      <c r="C2147" s="168" t="s">
        <v>268</v>
      </c>
      <c r="D2147" s="169">
        <v>22.87</v>
      </c>
      <c r="E2147" s="169">
        <v>27.39</v>
      </c>
      <c r="F2147" s="169">
        <v>50.26</v>
      </c>
      <c r="G2147" s="147">
        <v>9</v>
      </c>
    </row>
    <row r="2148" spans="1:7" x14ac:dyDescent="0.25">
      <c r="A2148" s="166" t="s">
        <v>4426</v>
      </c>
      <c r="B2148" s="167" t="s">
        <v>4427</v>
      </c>
      <c r="C2148" s="168" t="s">
        <v>268</v>
      </c>
      <c r="D2148" s="169">
        <v>30.86</v>
      </c>
      <c r="E2148" s="169">
        <v>31.96</v>
      </c>
      <c r="F2148" s="169">
        <v>62.82</v>
      </c>
      <c r="G2148" s="147">
        <v>9</v>
      </c>
    </row>
    <row r="2149" spans="1:7" x14ac:dyDescent="0.25">
      <c r="A2149" s="166" t="s">
        <v>4428</v>
      </c>
      <c r="B2149" s="167" t="s">
        <v>4429</v>
      </c>
      <c r="C2149" s="168" t="s">
        <v>268</v>
      </c>
      <c r="D2149" s="169">
        <v>41.98</v>
      </c>
      <c r="E2149" s="169">
        <v>36.520000000000003</v>
      </c>
      <c r="F2149" s="169">
        <v>78.5</v>
      </c>
      <c r="G2149" s="147">
        <v>9</v>
      </c>
    </row>
    <row r="2150" spans="1:7" x14ac:dyDescent="0.25">
      <c r="A2150" s="166" t="s">
        <v>4430</v>
      </c>
      <c r="B2150" s="167" t="s">
        <v>4431</v>
      </c>
      <c r="C2150" s="168" t="s">
        <v>268</v>
      </c>
      <c r="D2150" s="169">
        <v>52.23</v>
      </c>
      <c r="E2150" s="169">
        <v>41.08</v>
      </c>
      <c r="F2150" s="169">
        <v>93.31</v>
      </c>
      <c r="G2150" s="147">
        <v>9</v>
      </c>
    </row>
    <row r="2151" spans="1:7" x14ac:dyDescent="0.25">
      <c r="A2151" s="166" t="s">
        <v>4432</v>
      </c>
      <c r="B2151" s="167" t="s">
        <v>4433</v>
      </c>
      <c r="C2151" s="168" t="s">
        <v>268</v>
      </c>
      <c r="D2151" s="169">
        <v>65.53</v>
      </c>
      <c r="E2151" s="169">
        <v>45.65</v>
      </c>
      <c r="F2151" s="169">
        <v>111.18</v>
      </c>
      <c r="G2151" s="147">
        <v>9</v>
      </c>
    </row>
    <row r="2152" spans="1:7" x14ac:dyDescent="0.25">
      <c r="A2152" s="166" t="s">
        <v>4434</v>
      </c>
      <c r="B2152" s="167" t="s">
        <v>4435</v>
      </c>
      <c r="C2152" s="168" t="s">
        <v>268</v>
      </c>
      <c r="D2152" s="169">
        <v>97.44</v>
      </c>
      <c r="E2152" s="169">
        <v>54.78</v>
      </c>
      <c r="F2152" s="169">
        <v>152.22</v>
      </c>
      <c r="G2152" s="147">
        <v>9</v>
      </c>
    </row>
    <row r="2153" spans="1:7" x14ac:dyDescent="0.25">
      <c r="A2153" s="166" t="s">
        <v>4436</v>
      </c>
      <c r="B2153" s="167" t="s">
        <v>4437</v>
      </c>
      <c r="C2153" s="168" t="s">
        <v>268</v>
      </c>
      <c r="D2153" s="169">
        <v>118.02</v>
      </c>
      <c r="E2153" s="169">
        <v>68.48</v>
      </c>
      <c r="F2153" s="169">
        <v>186.5</v>
      </c>
      <c r="G2153" s="147">
        <v>9</v>
      </c>
    </row>
    <row r="2154" spans="1:7" x14ac:dyDescent="0.25">
      <c r="A2154" s="166" t="s">
        <v>4438</v>
      </c>
      <c r="B2154" s="167" t="s">
        <v>4439</v>
      </c>
      <c r="C2154" s="168" t="s">
        <v>268</v>
      </c>
      <c r="D2154" s="169">
        <v>170.35</v>
      </c>
      <c r="E2154" s="169">
        <v>82.17</v>
      </c>
      <c r="F2154" s="169">
        <v>252.52</v>
      </c>
      <c r="G2154" s="147">
        <v>9</v>
      </c>
    </row>
    <row r="2155" spans="1:7" x14ac:dyDescent="0.25">
      <c r="A2155" s="166" t="s">
        <v>4440</v>
      </c>
      <c r="B2155" s="167" t="s">
        <v>4441</v>
      </c>
      <c r="C2155" s="168"/>
      <c r="D2155" s="169"/>
      <c r="E2155" s="169"/>
      <c r="F2155" s="169"/>
      <c r="G2155" s="147">
        <v>9</v>
      </c>
    </row>
    <row r="2156" spans="1:7" x14ac:dyDescent="0.25">
      <c r="A2156" s="166" t="s">
        <v>4442</v>
      </c>
      <c r="B2156" s="167" t="s">
        <v>4443</v>
      </c>
      <c r="C2156" s="168" t="s">
        <v>471</v>
      </c>
      <c r="D2156" s="169">
        <v>7.43</v>
      </c>
      <c r="E2156" s="169">
        <v>11.41</v>
      </c>
      <c r="F2156" s="169">
        <v>18.84</v>
      </c>
      <c r="G2156" s="147">
        <v>5</v>
      </c>
    </row>
    <row r="2157" spans="1:7" x14ac:dyDescent="0.25">
      <c r="A2157" s="166" t="s">
        <v>4444</v>
      </c>
      <c r="B2157" s="167" t="s">
        <v>4445</v>
      </c>
      <c r="C2157" s="168" t="s">
        <v>268</v>
      </c>
      <c r="D2157" s="169">
        <v>6.27</v>
      </c>
      <c r="E2157" s="169">
        <v>2.2799999999999998</v>
      </c>
      <c r="F2157" s="169">
        <v>8.5500000000000007</v>
      </c>
      <c r="G2157" s="147">
        <v>9</v>
      </c>
    </row>
    <row r="2158" spans="1:7" x14ac:dyDescent="0.25">
      <c r="A2158" s="166" t="s">
        <v>4446</v>
      </c>
      <c r="B2158" s="167" t="s">
        <v>4447</v>
      </c>
      <c r="C2158" s="168" t="s">
        <v>158</v>
      </c>
      <c r="D2158" s="169">
        <v>0.59</v>
      </c>
      <c r="E2158" s="169">
        <v>6.85</v>
      </c>
      <c r="F2158" s="169">
        <v>7.44</v>
      </c>
      <c r="G2158" s="147">
        <v>9</v>
      </c>
    </row>
    <row r="2159" spans="1:7" x14ac:dyDescent="0.25">
      <c r="A2159" s="166" t="s">
        <v>4448</v>
      </c>
      <c r="B2159" s="167" t="s">
        <v>4449</v>
      </c>
      <c r="C2159" s="168" t="s">
        <v>158</v>
      </c>
      <c r="D2159" s="169">
        <v>2.17</v>
      </c>
      <c r="E2159" s="169">
        <v>8.2100000000000009</v>
      </c>
      <c r="F2159" s="169">
        <v>10.38</v>
      </c>
      <c r="G2159" s="147">
        <v>9</v>
      </c>
    </row>
    <row r="2160" spans="1:7" x14ac:dyDescent="0.25">
      <c r="A2160" s="166" t="s">
        <v>4450</v>
      </c>
      <c r="B2160" s="167" t="s">
        <v>4451</v>
      </c>
      <c r="C2160" s="168" t="s">
        <v>158</v>
      </c>
      <c r="D2160" s="169">
        <v>2.17</v>
      </c>
      <c r="E2160" s="169">
        <v>8.2100000000000009</v>
      </c>
      <c r="F2160" s="169">
        <v>10.38</v>
      </c>
      <c r="G2160" s="147">
        <v>9</v>
      </c>
    </row>
    <row r="2161" spans="1:7" x14ac:dyDescent="0.25">
      <c r="A2161" s="166" t="s">
        <v>4452</v>
      </c>
      <c r="B2161" s="167" t="s">
        <v>4453</v>
      </c>
      <c r="C2161" s="168" t="s">
        <v>158</v>
      </c>
      <c r="D2161" s="169">
        <v>2.34</v>
      </c>
      <c r="E2161" s="169">
        <v>6.85</v>
      </c>
      <c r="F2161" s="169">
        <v>9.19</v>
      </c>
      <c r="G2161" s="147">
        <v>9</v>
      </c>
    </row>
    <row r="2162" spans="1:7" x14ac:dyDescent="0.25">
      <c r="A2162" s="166" t="s">
        <v>4454</v>
      </c>
      <c r="B2162" s="167" t="s">
        <v>4455</v>
      </c>
      <c r="C2162" s="168" t="s">
        <v>268</v>
      </c>
      <c r="D2162" s="169">
        <v>8.84</v>
      </c>
      <c r="E2162" s="169">
        <v>13.69</v>
      </c>
      <c r="F2162" s="169">
        <v>22.53</v>
      </c>
      <c r="G2162" s="147">
        <v>9</v>
      </c>
    </row>
    <row r="2163" spans="1:7" x14ac:dyDescent="0.25">
      <c r="A2163" s="166" t="s">
        <v>4456</v>
      </c>
      <c r="B2163" s="167" t="s">
        <v>4457</v>
      </c>
      <c r="C2163" s="168" t="s">
        <v>268</v>
      </c>
      <c r="D2163" s="169">
        <v>9.49</v>
      </c>
      <c r="E2163" s="169">
        <v>6.42</v>
      </c>
      <c r="F2163" s="169">
        <v>15.91</v>
      </c>
      <c r="G2163" s="147">
        <v>9</v>
      </c>
    </row>
    <row r="2164" spans="1:7" x14ac:dyDescent="0.25">
      <c r="A2164" s="166" t="s">
        <v>4458</v>
      </c>
      <c r="B2164" s="167" t="s">
        <v>4459</v>
      </c>
      <c r="C2164" s="168" t="s">
        <v>268</v>
      </c>
      <c r="D2164" s="169">
        <v>4.53</v>
      </c>
      <c r="E2164" s="169">
        <v>6.42</v>
      </c>
      <c r="F2164" s="169">
        <v>10.95</v>
      </c>
      <c r="G2164" s="147">
        <v>9</v>
      </c>
    </row>
    <row r="2165" spans="1:7" x14ac:dyDescent="0.25">
      <c r="A2165" s="166" t="s">
        <v>4460</v>
      </c>
      <c r="B2165" s="167" t="s">
        <v>4461</v>
      </c>
      <c r="C2165" s="168" t="s">
        <v>268</v>
      </c>
      <c r="D2165" s="169">
        <v>7.81</v>
      </c>
      <c r="E2165" s="169">
        <v>6.42</v>
      </c>
      <c r="F2165" s="169">
        <v>14.23</v>
      </c>
      <c r="G2165" s="147">
        <v>9</v>
      </c>
    </row>
    <row r="2166" spans="1:7" x14ac:dyDescent="0.25">
      <c r="A2166" s="166" t="s">
        <v>4462</v>
      </c>
      <c r="B2166" s="167" t="s">
        <v>4463</v>
      </c>
      <c r="C2166" s="168" t="s">
        <v>268</v>
      </c>
      <c r="D2166" s="169">
        <v>32.909999999999997</v>
      </c>
      <c r="E2166" s="169">
        <v>11.41</v>
      </c>
      <c r="F2166" s="169">
        <v>44.32</v>
      </c>
      <c r="G2166" s="147">
        <v>9</v>
      </c>
    </row>
    <row r="2167" spans="1:7" x14ac:dyDescent="0.25">
      <c r="A2167" s="166" t="s">
        <v>4464</v>
      </c>
      <c r="B2167" s="167" t="s">
        <v>4465</v>
      </c>
      <c r="C2167" s="168" t="s">
        <v>268</v>
      </c>
      <c r="D2167" s="169">
        <v>55.06</v>
      </c>
      <c r="E2167" s="169">
        <v>11.41</v>
      </c>
      <c r="F2167" s="169">
        <v>66.47</v>
      </c>
      <c r="G2167" s="147">
        <v>9</v>
      </c>
    </row>
    <row r="2168" spans="1:7" x14ac:dyDescent="0.25">
      <c r="A2168" s="166" t="s">
        <v>4466</v>
      </c>
      <c r="B2168" s="167" t="s">
        <v>4467</v>
      </c>
      <c r="C2168" s="168" t="s">
        <v>268</v>
      </c>
      <c r="D2168" s="169">
        <v>35.96</v>
      </c>
      <c r="E2168" s="169">
        <v>11.41</v>
      </c>
      <c r="F2168" s="169">
        <v>47.37</v>
      </c>
      <c r="G2168" s="147">
        <v>9</v>
      </c>
    </row>
    <row r="2169" spans="1:7" ht="30" x14ac:dyDescent="0.25">
      <c r="A2169" s="166" t="s">
        <v>4468</v>
      </c>
      <c r="B2169" s="167" t="s">
        <v>4469</v>
      </c>
      <c r="C2169" s="168" t="s">
        <v>268</v>
      </c>
      <c r="D2169" s="169">
        <v>56.69</v>
      </c>
      <c r="E2169" s="169">
        <v>13.69</v>
      </c>
      <c r="F2169" s="169">
        <v>70.38</v>
      </c>
      <c r="G2169" s="147">
        <v>9</v>
      </c>
    </row>
    <row r="2170" spans="1:7" ht="30" x14ac:dyDescent="0.25">
      <c r="A2170" s="166" t="s">
        <v>4470</v>
      </c>
      <c r="B2170" s="167" t="s">
        <v>4471</v>
      </c>
      <c r="C2170" s="168" t="s">
        <v>268</v>
      </c>
      <c r="D2170" s="169">
        <v>90.05</v>
      </c>
      <c r="E2170" s="169">
        <v>15.98</v>
      </c>
      <c r="F2170" s="169">
        <v>106.03</v>
      </c>
      <c r="G2170" s="147">
        <v>9</v>
      </c>
    </row>
    <row r="2171" spans="1:7" ht="30" x14ac:dyDescent="0.25">
      <c r="A2171" s="166" t="s">
        <v>4472</v>
      </c>
      <c r="B2171" s="167" t="s">
        <v>4473</v>
      </c>
      <c r="C2171" s="168" t="s">
        <v>268</v>
      </c>
      <c r="D2171" s="169">
        <v>111.2</v>
      </c>
      <c r="E2171" s="169">
        <v>18.260000000000002</v>
      </c>
      <c r="F2171" s="169">
        <v>129.46</v>
      </c>
      <c r="G2171" s="147">
        <v>9</v>
      </c>
    </row>
    <row r="2172" spans="1:7" ht="30" x14ac:dyDescent="0.25">
      <c r="A2172" s="166" t="s">
        <v>4474</v>
      </c>
      <c r="B2172" s="167" t="s">
        <v>4475</v>
      </c>
      <c r="C2172" s="168" t="s">
        <v>158</v>
      </c>
      <c r="D2172" s="169">
        <v>8.8800000000000008</v>
      </c>
      <c r="E2172" s="169">
        <v>1.86</v>
      </c>
      <c r="F2172" s="169">
        <v>10.74</v>
      </c>
      <c r="G2172" s="147">
        <v>9</v>
      </c>
    </row>
    <row r="2173" spans="1:7" ht="30" x14ac:dyDescent="0.25">
      <c r="A2173" s="166" t="s">
        <v>4476</v>
      </c>
      <c r="B2173" s="167" t="s">
        <v>4477</v>
      </c>
      <c r="C2173" s="168" t="s">
        <v>158</v>
      </c>
      <c r="D2173" s="169">
        <v>10.74</v>
      </c>
      <c r="E2173" s="169">
        <v>1.86</v>
      </c>
      <c r="F2173" s="169">
        <v>12.6</v>
      </c>
      <c r="G2173" s="147">
        <v>9</v>
      </c>
    </row>
    <row r="2174" spans="1:7" ht="30" x14ac:dyDescent="0.25">
      <c r="A2174" s="166" t="s">
        <v>4478</v>
      </c>
      <c r="B2174" s="167" t="s">
        <v>4479</v>
      </c>
      <c r="C2174" s="168" t="s">
        <v>158</v>
      </c>
      <c r="D2174" s="169">
        <v>9.9700000000000006</v>
      </c>
      <c r="E2174" s="169">
        <v>1.86</v>
      </c>
      <c r="F2174" s="169">
        <v>11.83</v>
      </c>
      <c r="G2174" s="147">
        <v>9</v>
      </c>
    </row>
    <row r="2175" spans="1:7" x14ac:dyDescent="0.25">
      <c r="A2175" s="166" t="s">
        <v>4480</v>
      </c>
      <c r="B2175" s="167" t="s">
        <v>4481</v>
      </c>
      <c r="C2175" s="168" t="s">
        <v>158</v>
      </c>
      <c r="D2175" s="169">
        <v>2.85</v>
      </c>
      <c r="E2175" s="169">
        <v>4.57</v>
      </c>
      <c r="F2175" s="169">
        <v>7.42</v>
      </c>
      <c r="G2175" s="147">
        <v>9</v>
      </c>
    </row>
    <row r="2176" spans="1:7" x14ac:dyDescent="0.25">
      <c r="A2176" s="166" t="s">
        <v>4482</v>
      </c>
      <c r="B2176" s="167" t="s">
        <v>4483</v>
      </c>
      <c r="C2176" s="168" t="s">
        <v>158</v>
      </c>
      <c r="D2176" s="169">
        <v>8.73</v>
      </c>
      <c r="E2176" s="169">
        <v>4.57</v>
      </c>
      <c r="F2176" s="169">
        <v>13.3</v>
      </c>
      <c r="G2176" s="147">
        <v>9</v>
      </c>
    </row>
    <row r="2177" spans="1:7" x14ac:dyDescent="0.25">
      <c r="A2177" s="166" t="s">
        <v>4484</v>
      </c>
      <c r="B2177" s="167" t="s">
        <v>4485</v>
      </c>
      <c r="C2177" s="168"/>
      <c r="D2177" s="169"/>
      <c r="E2177" s="169"/>
      <c r="F2177" s="169"/>
      <c r="G2177" s="147">
        <v>9</v>
      </c>
    </row>
    <row r="2178" spans="1:7" x14ac:dyDescent="0.25">
      <c r="A2178" s="166" t="s">
        <v>4486</v>
      </c>
      <c r="B2178" s="167" t="s">
        <v>4487</v>
      </c>
      <c r="C2178" s="168" t="s">
        <v>268</v>
      </c>
      <c r="D2178" s="169">
        <v>59.45</v>
      </c>
      <c r="E2178" s="169">
        <v>13.69</v>
      </c>
      <c r="F2178" s="169">
        <v>73.14</v>
      </c>
      <c r="G2178" s="147">
        <v>5</v>
      </c>
    </row>
    <row r="2179" spans="1:7" x14ac:dyDescent="0.25">
      <c r="A2179" s="166" t="s">
        <v>4488</v>
      </c>
      <c r="B2179" s="167" t="s">
        <v>4489</v>
      </c>
      <c r="C2179" s="168" t="s">
        <v>268</v>
      </c>
      <c r="D2179" s="169">
        <v>82.53</v>
      </c>
      <c r="E2179" s="169">
        <v>13.69</v>
      </c>
      <c r="F2179" s="169">
        <v>96.22</v>
      </c>
      <c r="G2179" s="147">
        <v>9</v>
      </c>
    </row>
    <row r="2180" spans="1:7" ht="30" x14ac:dyDescent="0.25">
      <c r="A2180" s="166" t="s">
        <v>4490</v>
      </c>
      <c r="B2180" s="167" t="s">
        <v>4491</v>
      </c>
      <c r="C2180" s="168" t="s">
        <v>158</v>
      </c>
      <c r="D2180" s="169">
        <v>48.56</v>
      </c>
      <c r="E2180" s="169">
        <v>14.15</v>
      </c>
      <c r="F2180" s="169">
        <v>62.71</v>
      </c>
      <c r="G2180" s="147">
        <v>9</v>
      </c>
    </row>
    <row r="2181" spans="1:7" ht="30" x14ac:dyDescent="0.25">
      <c r="A2181" s="166" t="s">
        <v>4492</v>
      </c>
      <c r="B2181" s="167" t="s">
        <v>4493</v>
      </c>
      <c r="C2181" s="168" t="s">
        <v>158</v>
      </c>
      <c r="D2181" s="169">
        <v>139.32</v>
      </c>
      <c r="E2181" s="169">
        <v>27.39</v>
      </c>
      <c r="F2181" s="169">
        <v>166.71</v>
      </c>
      <c r="G2181" s="147">
        <v>9</v>
      </c>
    </row>
    <row r="2182" spans="1:7" ht="30" x14ac:dyDescent="0.25">
      <c r="A2182" s="166" t="s">
        <v>4494</v>
      </c>
      <c r="B2182" s="167" t="s">
        <v>4495</v>
      </c>
      <c r="C2182" s="168" t="s">
        <v>158</v>
      </c>
      <c r="D2182" s="169">
        <v>202.67</v>
      </c>
      <c r="E2182" s="169">
        <v>27.39</v>
      </c>
      <c r="F2182" s="169">
        <v>230.06</v>
      </c>
      <c r="G2182" s="147">
        <v>9</v>
      </c>
    </row>
    <row r="2183" spans="1:7" x14ac:dyDescent="0.25">
      <c r="A2183" s="166" t="s">
        <v>4496</v>
      </c>
      <c r="B2183" s="167" t="s">
        <v>4497</v>
      </c>
      <c r="C2183" s="168" t="s">
        <v>158</v>
      </c>
      <c r="D2183" s="169">
        <v>236.55</v>
      </c>
      <c r="E2183" s="169">
        <v>8.6999999999999993</v>
      </c>
      <c r="F2183" s="169">
        <v>245.25</v>
      </c>
      <c r="G2183" s="147">
        <v>9</v>
      </c>
    </row>
    <row r="2184" spans="1:7" x14ac:dyDescent="0.25">
      <c r="A2184" s="166" t="s">
        <v>4498</v>
      </c>
      <c r="B2184" s="167" t="s">
        <v>4499</v>
      </c>
      <c r="C2184" s="168" t="s">
        <v>158</v>
      </c>
      <c r="D2184" s="169">
        <v>284.52999999999997</v>
      </c>
      <c r="E2184" s="169">
        <v>8.6999999999999993</v>
      </c>
      <c r="F2184" s="169">
        <v>293.23</v>
      </c>
      <c r="G2184" s="147">
        <v>9</v>
      </c>
    </row>
    <row r="2185" spans="1:7" x14ac:dyDescent="0.25">
      <c r="A2185" s="166" t="s">
        <v>4500</v>
      </c>
      <c r="B2185" s="167" t="s">
        <v>4501</v>
      </c>
      <c r="C2185" s="168" t="s">
        <v>158</v>
      </c>
      <c r="D2185" s="169">
        <v>455.21</v>
      </c>
      <c r="E2185" s="169">
        <v>8.6999999999999993</v>
      </c>
      <c r="F2185" s="169">
        <v>463.91</v>
      </c>
      <c r="G2185" s="147">
        <v>9</v>
      </c>
    </row>
    <row r="2186" spans="1:7" x14ac:dyDescent="0.25">
      <c r="A2186" s="166" t="s">
        <v>4502</v>
      </c>
      <c r="B2186" s="167" t="s">
        <v>4503</v>
      </c>
      <c r="C2186" s="168" t="s">
        <v>158</v>
      </c>
      <c r="D2186" s="169">
        <v>8.4600000000000009</v>
      </c>
      <c r="E2186" s="169">
        <v>0.93</v>
      </c>
      <c r="F2186" s="169">
        <v>9.39</v>
      </c>
      <c r="G2186" s="147">
        <v>9</v>
      </c>
    </row>
    <row r="2187" spans="1:7" x14ac:dyDescent="0.25">
      <c r="A2187" s="166" t="s">
        <v>4504</v>
      </c>
      <c r="B2187" s="167" t="s">
        <v>4505</v>
      </c>
      <c r="C2187" s="168"/>
      <c r="D2187" s="169"/>
      <c r="E2187" s="169"/>
      <c r="F2187" s="169"/>
      <c r="G2187" s="147">
        <v>9</v>
      </c>
    </row>
    <row r="2188" spans="1:7" ht="30" x14ac:dyDescent="0.25">
      <c r="A2188" s="166" t="s">
        <v>4506</v>
      </c>
      <c r="B2188" s="167" t="s">
        <v>4507</v>
      </c>
      <c r="C2188" s="168" t="s">
        <v>268</v>
      </c>
      <c r="D2188" s="169">
        <v>210.99</v>
      </c>
      <c r="E2188" s="169">
        <v>13.69</v>
      </c>
      <c r="F2188" s="169">
        <v>224.68</v>
      </c>
      <c r="G2188" s="147">
        <v>5</v>
      </c>
    </row>
    <row r="2189" spans="1:7" ht="30" x14ac:dyDescent="0.25">
      <c r="A2189" s="166" t="s">
        <v>4508</v>
      </c>
      <c r="B2189" s="167" t="s">
        <v>4509</v>
      </c>
      <c r="C2189" s="168" t="s">
        <v>268</v>
      </c>
      <c r="D2189" s="169">
        <v>326.45</v>
      </c>
      <c r="E2189" s="169">
        <v>13.69</v>
      </c>
      <c r="F2189" s="169">
        <v>340.14</v>
      </c>
      <c r="G2189" s="147">
        <v>9</v>
      </c>
    </row>
    <row r="2190" spans="1:7" ht="30" x14ac:dyDescent="0.25">
      <c r="A2190" s="166" t="s">
        <v>4510</v>
      </c>
      <c r="B2190" s="167" t="s">
        <v>4511</v>
      </c>
      <c r="C2190" s="168" t="s">
        <v>268</v>
      </c>
      <c r="D2190" s="169">
        <v>386.25</v>
      </c>
      <c r="E2190" s="169">
        <v>13.69</v>
      </c>
      <c r="F2190" s="169">
        <v>399.94</v>
      </c>
      <c r="G2190" s="147">
        <v>9</v>
      </c>
    </row>
    <row r="2191" spans="1:7" ht="30" x14ac:dyDescent="0.25">
      <c r="A2191" s="166" t="s">
        <v>4512</v>
      </c>
      <c r="B2191" s="167" t="s">
        <v>4513</v>
      </c>
      <c r="C2191" s="168" t="s">
        <v>268</v>
      </c>
      <c r="D2191" s="169">
        <v>352.89</v>
      </c>
      <c r="E2191" s="169">
        <v>13.69</v>
      </c>
      <c r="F2191" s="169">
        <v>366.58</v>
      </c>
      <c r="G2191" s="147">
        <v>9</v>
      </c>
    </row>
    <row r="2192" spans="1:7" ht="30" x14ac:dyDescent="0.25">
      <c r="A2192" s="166" t="s">
        <v>4514</v>
      </c>
      <c r="B2192" s="167" t="s">
        <v>4515</v>
      </c>
      <c r="C2192" s="168" t="s">
        <v>268</v>
      </c>
      <c r="D2192" s="169">
        <v>447.79</v>
      </c>
      <c r="E2192" s="169">
        <v>13.69</v>
      </c>
      <c r="F2192" s="169">
        <v>461.48</v>
      </c>
      <c r="G2192" s="147">
        <v>9</v>
      </c>
    </row>
    <row r="2193" spans="1:7" x14ac:dyDescent="0.25">
      <c r="A2193" s="166" t="s">
        <v>4516</v>
      </c>
      <c r="B2193" s="167" t="s">
        <v>4517</v>
      </c>
      <c r="C2193" s="168"/>
      <c r="D2193" s="169"/>
      <c r="E2193" s="169"/>
      <c r="F2193" s="169"/>
      <c r="G2193" s="147">
        <v>9</v>
      </c>
    </row>
    <row r="2194" spans="1:7" ht="30" x14ac:dyDescent="0.25">
      <c r="A2194" s="166" t="s">
        <v>63</v>
      </c>
      <c r="B2194" s="167" t="s">
        <v>4518</v>
      </c>
      <c r="C2194" s="168" t="s">
        <v>268</v>
      </c>
      <c r="D2194" s="169">
        <v>5.07</v>
      </c>
      <c r="E2194" s="169">
        <v>1.82</v>
      </c>
      <c r="F2194" s="169">
        <v>6.89</v>
      </c>
      <c r="G2194" s="147">
        <v>5</v>
      </c>
    </row>
    <row r="2195" spans="1:7" ht="30" x14ac:dyDescent="0.25">
      <c r="A2195" s="166" t="s">
        <v>4519</v>
      </c>
      <c r="B2195" s="167" t="s">
        <v>4520</v>
      </c>
      <c r="C2195" s="168" t="s">
        <v>268</v>
      </c>
      <c r="D2195" s="169">
        <v>5.91</v>
      </c>
      <c r="E2195" s="169">
        <v>1.82</v>
      </c>
      <c r="F2195" s="169">
        <v>7.73</v>
      </c>
      <c r="G2195" s="147">
        <v>9</v>
      </c>
    </row>
    <row r="2196" spans="1:7" ht="30" x14ac:dyDescent="0.25">
      <c r="A2196" s="166" t="s">
        <v>4521</v>
      </c>
      <c r="B2196" s="167" t="s">
        <v>4522</v>
      </c>
      <c r="C2196" s="168" t="s">
        <v>268</v>
      </c>
      <c r="D2196" s="169">
        <v>9.33</v>
      </c>
      <c r="E2196" s="169">
        <v>1.82</v>
      </c>
      <c r="F2196" s="169">
        <v>11.15</v>
      </c>
      <c r="G2196" s="147">
        <v>9</v>
      </c>
    </row>
    <row r="2197" spans="1:7" ht="30" x14ac:dyDescent="0.25">
      <c r="A2197" s="166" t="s">
        <v>4523</v>
      </c>
      <c r="B2197" s="167" t="s">
        <v>4524</v>
      </c>
      <c r="C2197" s="168" t="s">
        <v>268</v>
      </c>
      <c r="D2197" s="169">
        <v>14.02</v>
      </c>
      <c r="E2197" s="169">
        <v>1.82</v>
      </c>
      <c r="F2197" s="169">
        <v>15.84</v>
      </c>
      <c r="G2197" s="147">
        <v>9</v>
      </c>
    </row>
    <row r="2198" spans="1:7" ht="30" x14ac:dyDescent="0.25">
      <c r="A2198" s="166" t="s">
        <v>4525</v>
      </c>
      <c r="B2198" s="167" t="s">
        <v>4526</v>
      </c>
      <c r="C2198" s="168" t="s">
        <v>268</v>
      </c>
      <c r="D2198" s="169">
        <v>20.82</v>
      </c>
      <c r="E2198" s="169">
        <v>1.82</v>
      </c>
      <c r="F2198" s="169">
        <v>22.64</v>
      </c>
      <c r="G2198" s="147">
        <v>9</v>
      </c>
    </row>
    <row r="2199" spans="1:7" ht="30" x14ac:dyDescent="0.25">
      <c r="A2199" s="166" t="s">
        <v>4527</v>
      </c>
      <c r="B2199" s="167" t="s">
        <v>4528</v>
      </c>
      <c r="C2199" s="168" t="s">
        <v>268</v>
      </c>
      <c r="D2199" s="169">
        <v>25.5</v>
      </c>
      <c r="E2199" s="169">
        <v>1.82</v>
      </c>
      <c r="F2199" s="169">
        <v>27.32</v>
      </c>
      <c r="G2199" s="147">
        <v>9</v>
      </c>
    </row>
    <row r="2200" spans="1:7" ht="30" x14ac:dyDescent="0.25">
      <c r="A2200" s="166" t="s">
        <v>4529</v>
      </c>
      <c r="B2200" s="167" t="s">
        <v>4530</v>
      </c>
      <c r="C2200" s="168" t="s">
        <v>268</v>
      </c>
      <c r="D2200" s="169">
        <v>44.98</v>
      </c>
      <c r="E2200" s="169">
        <v>1.82</v>
      </c>
      <c r="F2200" s="169">
        <v>46.8</v>
      </c>
      <c r="G2200" s="147">
        <v>9</v>
      </c>
    </row>
    <row r="2201" spans="1:7" x14ac:dyDescent="0.25">
      <c r="A2201" s="166" t="s">
        <v>4531</v>
      </c>
      <c r="B2201" s="167" t="s">
        <v>4532</v>
      </c>
      <c r="C2201" s="168"/>
      <c r="D2201" s="169"/>
      <c r="E2201" s="169"/>
      <c r="F2201" s="169"/>
      <c r="G2201" s="147">
        <v>9</v>
      </c>
    </row>
    <row r="2202" spans="1:7" x14ac:dyDescent="0.25">
      <c r="A2202" s="166" t="s">
        <v>4533</v>
      </c>
      <c r="B2202" s="167" t="s">
        <v>4534</v>
      </c>
      <c r="C2202" s="168" t="s">
        <v>268</v>
      </c>
      <c r="D2202" s="169">
        <v>9.23</v>
      </c>
      <c r="E2202" s="169">
        <v>16.059999999999999</v>
      </c>
      <c r="F2202" s="169">
        <v>25.29</v>
      </c>
      <c r="G2202" s="147">
        <v>5</v>
      </c>
    </row>
    <row r="2203" spans="1:7" x14ac:dyDescent="0.25">
      <c r="A2203" s="166" t="s">
        <v>4535</v>
      </c>
      <c r="B2203" s="167" t="s">
        <v>4536</v>
      </c>
      <c r="C2203" s="168" t="s">
        <v>268</v>
      </c>
      <c r="D2203" s="169">
        <v>12.22</v>
      </c>
      <c r="E2203" s="169">
        <v>16.059999999999999</v>
      </c>
      <c r="F2203" s="169">
        <v>28.28</v>
      </c>
      <c r="G2203" s="147">
        <v>9</v>
      </c>
    </row>
    <row r="2204" spans="1:7" x14ac:dyDescent="0.25">
      <c r="A2204" s="166" t="s">
        <v>4537</v>
      </c>
      <c r="B2204" s="167" t="s">
        <v>4538</v>
      </c>
      <c r="C2204" s="168" t="s">
        <v>268</v>
      </c>
      <c r="D2204" s="169">
        <v>30.25</v>
      </c>
      <c r="E2204" s="169">
        <v>16.059999999999999</v>
      </c>
      <c r="F2204" s="169">
        <v>46.31</v>
      </c>
      <c r="G2204" s="147">
        <v>9</v>
      </c>
    </row>
    <row r="2205" spans="1:7" x14ac:dyDescent="0.25">
      <c r="A2205" s="166" t="s">
        <v>4539</v>
      </c>
      <c r="B2205" s="167" t="s">
        <v>4540</v>
      </c>
      <c r="C2205" s="168" t="s">
        <v>158</v>
      </c>
      <c r="D2205" s="169">
        <v>16.62</v>
      </c>
      <c r="E2205" s="169">
        <v>3.1</v>
      </c>
      <c r="F2205" s="169">
        <v>19.72</v>
      </c>
      <c r="G2205" s="147">
        <v>9</v>
      </c>
    </row>
    <row r="2206" spans="1:7" x14ac:dyDescent="0.25">
      <c r="A2206" s="166" t="s">
        <v>4541</v>
      </c>
      <c r="B2206" s="167" t="s">
        <v>4542</v>
      </c>
      <c r="C2206" s="168" t="s">
        <v>158</v>
      </c>
      <c r="D2206" s="169">
        <v>21.69</v>
      </c>
      <c r="E2206" s="169">
        <v>3.1</v>
      </c>
      <c r="F2206" s="169">
        <v>24.79</v>
      </c>
      <c r="G2206" s="147">
        <v>9</v>
      </c>
    </row>
    <row r="2207" spans="1:7" x14ac:dyDescent="0.25">
      <c r="A2207" s="166" t="s">
        <v>4543</v>
      </c>
      <c r="B2207" s="167" t="s">
        <v>4544</v>
      </c>
      <c r="C2207" s="168" t="s">
        <v>158</v>
      </c>
      <c r="D2207" s="169">
        <v>62.17</v>
      </c>
      <c r="E2207" s="169">
        <v>3.1</v>
      </c>
      <c r="F2207" s="169">
        <v>65.27</v>
      </c>
      <c r="G2207" s="147">
        <v>9</v>
      </c>
    </row>
    <row r="2208" spans="1:7" x14ac:dyDescent="0.25">
      <c r="A2208" s="166" t="s">
        <v>4545</v>
      </c>
      <c r="B2208" s="167" t="s">
        <v>4546</v>
      </c>
      <c r="C2208" s="168" t="s">
        <v>158</v>
      </c>
      <c r="D2208" s="169">
        <v>20.61</v>
      </c>
      <c r="E2208" s="169">
        <v>3.1</v>
      </c>
      <c r="F2208" s="169">
        <v>23.71</v>
      </c>
      <c r="G2208" s="147">
        <v>9</v>
      </c>
    </row>
    <row r="2209" spans="1:7" x14ac:dyDescent="0.25">
      <c r="A2209" s="166" t="s">
        <v>4547</v>
      </c>
      <c r="B2209" s="167" t="s">
        <v>4548</v>
      </c>
      <c r="C2209" s="168" t="s">
        <v>158</v>
      </c>
      <c r="D2209" s="169">
        <v>39.29</v>
      </c>
      <c r="E2209" s="169">
        <v>3.1</v>
      </c>
      <c r="F2209" s="169">
        <v>42.39</v>
      </c>
      <c r="G2209" s="147">
        <v>9</v>
      </c>
    </row>
    <row r="2210" spans="1:7" x14ac:dyDescent="0.25">
      <c r="A2210" s="166" t="s">
        <v>4549</v>
      </c>
      <c r="B2210" s="167" t="s">
        <v>4550</v>
      </c>
      <c r="C2210" s="168" t="s">
        <v>158</v>
      </c>
      <c r="D2210" s="169">
        <v>87.16</v>
      </c>
      <c r="E2210" s="169">
        <v>3.1</v>
      </c>
      <c r="F2210" s="169">
        <v>90.26</v>
      </c>
      <c r="G2210" s="147">
        <v>9</v>
      </c>
    </row>
    <row r="2211" spans="1:7" x14ac:dyDescent="0.25">
      <c r="A2211" s="166" t="s">
        <v>4551</v>
      </c>
      <c r="B2211" s="167" t="s">
        <v>4552</v>
      </c>
      <c r="C2211" s="168"/>
      <c r="D2211" s="169"/>
      <c r="E2211" s="169"/>
      <c r="F2211" s="169"/>
      <c r="G2211" s="147">
        <v>9</v>
      </c>
    </row>
    <row r="2212" spans="1:7" x14ac:dyDescent="0.25">
      <c r="A2212" s="166" t="s">
        <v>4553</v>
      </c>
      <c r="B2212" s="167" t="s">
        <v>4554</v>
      </c>
      <c r="C2212" s="168" t="s">
        <v>268</v>
      </c>
      <c r="D2212" s="169">
        <v>96.04</v>
      </c>
      <c r="E2212" s="169">
        <v>13.69</v>
      </c>
      <c r="F2212" s="169">
        <v>109.73</v>
      </c>
      <c r="G2212" s="147">
        <v>5</v>
      </c>
    </row>
    <row r="2213" spans="1:7" ht="30" x14ac:dyDescent="0.25">
      <c r="A2213" s="166" t="s">
        <v>4555</v>
      </c>
      <c r="B2213" s="167" t="s">
        <v>4556</v>
      </c>
      <c r="C2213" s="168" t="s">
        <v>158</v>
      </c>
      <c r="D2213" s="169">
        <v>109.56</v>
      </c>
      <c r="E2213" s="169">
        <v>22.83</v>
      </c>
      <c r="F2213" s="169">
        <v>132.38999999999999</v>
      </c>
      <c r="G2213" s="147">
        <v>9</v>
      </c>
    </row>
    <row r="2214" spans="1:7" x14ac:dyDescent="0.25">
      <c r="A2214" s="166" t="s">
        <v>4557</v>
      </c>
      <c r="B2214" s="167" t="s">
        <v>4558</v>
      </c>
      <c r="C2214" s="168" t="s">
        <v>158</v>
      </c>
      <c r="D2214" s="169">
        <v>140.5</v>
      </c>
      <c r="E2214" s="169">
        <v>22.83</v>
      </c>
      <c r="F2214" s="169">
        <v>163.33000000000001</v>
      </c>
      <c r="G2214" s="147">
        <v>9</v>
      </c>
    </row>
    <row r="2215" spans="1:7" ht="30" x14ac:dyDescent="0.25">
      <c r="A2215" s="166" t="s">
        <v>4559</v>
      </c>
      <c r="B2215" s="167" t="s">
        <v>4560</v>
      </c>
      <c r="C2215" s="168" t="s">
        <v>158</v>
      </c>
      <c r="D2215" s="169">
        <v>31.71</v>
      </c>
      <c r="E2215" s="169">
        <v>8.6999999999999993</v>
      </c>
      <c r="F2215" s="169">
        <v>40.409999999999997</v>
      </c>
      <c r="G2215" s="147">
        <v>9</v>
      </c>
    </row>
    <row r="2216" spans="1:7" ht="30" x14ac:dyDescent="0.25">
      <c r="A2216" s="166" t="s">
        <v>4561</v>
      </c>
      <c r="B2216" s="167" t="s">
        <v>4562</v>
      </c>
      <c r="C2216" s="168" t="s">
        <v>158</v>
      </c>
      <c r="D2216" s="169">
        <v>23.91</v>
      </c>
      <c r="E2216" s="169">
        <v>8.6999999999999993</v>
      </c>
      <c r="F2216" s="169">
        <v>32.61</v>
      </c>
      <c r="G2216" s="147">
        <v>9</v>
      </c>
    </row>
    <row r="2217" spans="1:7" ht="30" x14ac:dyDescent="0.25">
      <c r="A2217" s="166" t="s">
        <v>4563</v>
      </c>
      <c r="B2217" s="167" t="s">
        <v>4564</v>
      </c>
      <c r="C2217" s="168" t="s">
        <v>158</v>
      </c>
      <c r="D2217" s="169">
        <v>16.399999999999999</v>
      </c>
      <c r="E2217" s="169">
        <v>6.85</v>
      </c>
      <c r="F2217" s="169">
        <v>23.25</v>
      </c>
      <c r="G2217" s="147">
        <v>9</v>
      </c>
    </row>
    <row r="2218" spans="1:7" x14ac:dyDescent="0.25">
      <c r="A2218" s="166" t="s">
        <v>4565</v>
      </c>
      <c r="B2218" s="167" t="s">
        <v>4566</v>
      </c>
      <c r="C2218" s="168" t="s">
        <v>268</v>
      </c>
      <c r="D2218" s="169">
        <v>69.92</v>
      </c>
      <c r="E2218" s="169">
        <v>13.69</v>
      </c>
      <c r="F2218" s="169">
        <v>83.61</v>
      </c>
      <c r="G2218" s="147">
        <v>9</v>
      </c>
    </row>
    <row r="2219" spans="1:7" ht="30" x14ac:dyDescent="0.25">
      <c r="A2219" s="166" t="s">
        <v>4567</v>
      </c>
      <c r="B2219" s="167" t="s">
        <v>4568</v>
      </c>
      <c r="C2219" s="168" t="s">
        <v>158</v>
      </c>
      <c r="D2219" s="169">
        <v>90.87</v>
      </c>
      <c r="E2219" s="169">
        <v>22.83</v>
      </c>
      <c r="F2219" s="169">
        <v>113.7</v>
      </c>
      <c r="G2219" s="147">
        <v>9</v>
      </c>
    </row>
    <row r="2220" spans="1:7" ht="30" x14ac:dyDescent="0.25">
      <c r="A2220" s="166" t="s">
        <v>4569</v>
      </c>
      <c r="B2220" s="167" t="s">
        <v>4570</v>
      </c>
      <c r="C2220" s="168" t="s">
        <v>158</v>
      </c>
      <c r="D2220" s="169">
        <v>13.71</v>
      </c>
      <c r="E2220" s="169">
        <v>6.85</v>
      </c>
      <c r="F2220" s="169">
        <v>20.56</v>
      </c>
      <c r="G2220" s="147">
        <v>9</v>
      </c>
    </row>
    <row r="2221" spans="1:7" ht="30" x14ac:dyDescent="0.25">
      <c r="A2221" s="166" t="s">
        <v>4571</v>
      </c>
      <c r="B2221" s="167" t="s">
        <v>4572</v>
      </c>
      <c r="C2221" s="168" t="s">
        <v>158</v>
      </c>
      <c r="D2221" s="169">
        <v>81.38</v>
      </c>
      <c r="E2221" s="169">
        <v>22.83</v>
      </c>
      <c r="F2221" s="169">
        <v>104.21</v>
      </c>
      <c r="G2221" s="147">
        <v>9</v>
      </c>
    </row>
    <row r="2222" spans="1:7" ht="30" x14ac:dyDescent="0.25">
      <c r="A2222" s="166" t="s">
        <v>4573</v>
      </c>
      <c r="B2222" s="167" t="s">
        <v>4574</v>
      </c>
      <c r="C2222" s="168" t="s">
        <v>158</v>
      </c>
      <c r="D2222" s="169">
        <v>105.69</v>
      </c>
      <c r="E2222" s="169">
        <v>22.83</v>
      </c>
      <c r="F2222" s="169">
        <v>128.52000000000001</v>
      </c>
      <c r="G2222" s="147">
        <v>9</v>
      </c>
    </row>
    <row r="2223" spans="1:7" ht="30" x14ac:dyDescent="0.25">
      <c r="A2223" s="166" t="s">
        <v>4575</v>
      </c>
      <c r="B2223" s="167" t="s">
        <v>4576</v>
      </c>
      <c r="C2223" s="168" t="s">
        <v>158</v>
      </c>
      <c r="D2223" s="169">
        <v>361.68</v>
      </c>
      <c r="E2223" s="169">
        <v>30.76</v>
      </c>
      <c r="F2223" s="169">
        <v>392.44</v>
      </c>
      <c r="G2223" s="147">
        <v>9</v>
      </c>
    </row>
    <row r="2224" spans="1:7" x14ac:dyDescent="0.25">
      <c r="A2224" s="166" t="s">
        <v>4577</v>
      </c>
      <c r="B2224" s="167" t="s">
        <v>4578</v>
      </c>
      <c r="C2224" s="168" t="s">
        <v>158</v>
      </c>
      <c r="D2224" s="169">
        <v>43.49</v>
      </c>
      <c r="E2224" s="169">
        <v>22.83</v>
      </c>
      <c r="F2224" s="169">
        <v>66.319999999999993</v>
      </c>
      <c r="G2224" s="147">
        <v>9</v>
      </c>
    </row>
    <row r="2225" spans="1:7" x14ac:dyDescent="0.25">
      <c r="A2225" s="166" t="s">
        <v>4579</v>
      </c>
      <c r="B2225" s="167" t="s">
        <v>4580</v>
      </c>
      <c r="C2225" s="168"/>
      <c r="D2225" s="169"/>
      <c r="E2225" s="169"/>
      <c r="F2225" s="169"/>
      <c r="G2225" s="147">
        <v>9</v>
      </c>
    </row>
    <row r="2226" spans="1:7" x14ac:dyDescent="0.25">
      <c r="A2226" s="166" t="s">
        <v>4581</v>
      </c>
      <c r="B2226" s="167" t="s">
        <v>4582</v>
      </c>
      <c r="C2226" s="168" t="s">
        <v>268</v>
      </c>
      <c r="D2226" s="169">
        <v>2.52</v>
      </c>
      <c r="E2226" s="169">
        <v>13.69</v>
      </c>
      <c r="F2226" s="169">
        <v>16.21</v>
      </c>
      <c r="G2226" s="147">
        <v>5</v>
      </c>
    </row>
    <row r="2227" spans="1:7" x14ac:dyDescent="0.25">
      <c r="A2227" s="166" t="s">
        <v>4583</v>
      </c>
      <c r="B2227" s="167" t="s">
        <v>4584</v>
      </c>
      <c r="C2227" s="168" t="s">
        <v>268</v>
      </c>
      <c r="D2227" s="169">
        <v>2.35</v>
      </c>
      <c r="E2227" s="169">
        <v>13.69</v>
      </c>
      <c r="F2227" s="169">
        <v>16.04</v>
      </c>
      <c r="G2227" s="147">
        <v>9</v>
      </c>
    </row>
    <row r="2228" spans="1:7" x14ac:dyDescent="0.25">
      <c r="A2228" s="166" t="s">
        <v>4585</v>
      </c>
      <c r="B2228" s="167" t="s">
        <v>4586</v>
      </c>
      <c r="C2228" s="168" t="s">
        <v>268</v>
      </c>
      <c r="D2228" s="169">
        <v>4.63</v>
      </c>
      <c r="E2228" s="169">
        <v>13.69</v>
      </c>
      <c r="F2228" s="169">
        <v>18.32</v>
      </c>
      <c r="G2228" s="147">
        <v>9</v>
      </c>
    </row>
    <row r="2229" spans="1:7" x14ac:dyDescent="0.25">
      <c r="A2229" s="166" t="s">
        <v>4587</v>
      </c>
      <c r="B2229" s="167" t="s">
        <v>4588</v>
      </c>
      <c r="C2229" s="168" t="s">
        <v>268</v>
      </c>
      <c r="D2229" s="169">
        <v>2.96</v>
      </c>
      <c r="E2229" s="169">
        <v>13.69</v>
      </c>
      <c r="F2229" s="169">
        <v>16.649999999999999</v>
      </c>
      <c r="G2229" s="147">
        <v>9</v>
      </c>
    </row>
    <row r="2230" spans="1:7" x14ac:dyDescent="0.25">
      <c r="A2230" s="166" t="s">
        <v>4589</v>
      </c>
      <c r="B2230" s="167" t="s">
        <v>4590</v>
      </c>
      <c r="C2230" s="168" t="s">
        <v>268</v>
      </c>
      <c r="D2230" s="169">
        <v>5.28</v>
      </c>
      <c r="E2230" s="169">
        <v>13.69</v>
      </c>
      <c r="F2230" s="169">
        <v>18.97</v>
      </c>
      <c r="G2230" s="147">
        <v>9</v>
      </c>
    </row>
    <row r="2231" spans="1:7" x14ac:dyDescent="0.25">
      <c r="A2231" s="166" t="s">
        <v>4591</v>
      </c>
      <c r="B2231" s="167" t="s">
        <v>4592</v>
      </c>
      <c r="C2231" s="168"/>
      <c r="D2231" s="169"/>
      <c r="E2231" s="169"/>
      <c r="F2231" s="169"/>
      <c r="G2231" s="147">
        <v>9</v>
      </c>
    </row>
    <row r="2232" spans="1:7" x14ac:dyDescent="0.25">
      <c r="A2232" s="166" t="s">
        <v>4593</v>
      </c>
      <c r="B2232" s="167" t="s">
        <v>4594</v>
      </c>
      <c r="C2232" s="168" t="s">
        <v>268</v>
      </c>
      <c r="D2232" s="169"/>
      <c r="E2232" s="169">
        <v>11.41</v>
      </c>
      <c r="F2232" s="169">
        <v>11.41</v>
      </c>
      <c r="G2232" s="147">
        <v>5</v>
      </c>
    </row>
    <row r="2233" spans="1:7" x14ac:dyDescent="0.25">
      <c r="A2233" s="166" t="s">
        <v>4595</v>
      </c>
      <c r="B2233" s="167" t="s">
        <v>4596</v>
      </c>
      <c r="C2233" s="168" t="s">
        <v>268</v>
      </c>
      <c r="D2233" s="169"/>
      <c r="E2233" s="169">
        <v>18.260000000000002</v>
      </c>
      <c r="F2233" s="169">
        <v>18.260000000000002</v>
      </c>
      <c r="G2233" s="147">
        <v>9</v>
      </c>
    </row>
    <row r="2234" spans="1:7" x14ac:dyDescent="0.25">
      <c r="A2234" s="166" t="s">
        <v>4597</v>
      </c>
      <c r="B2234" s="167" t="s">
        <v>4598</v>
      </c>
      <c r="C2234" s="168" t="s">
        <v>158</v>
      </c>
      <c r="D2234" s="169"/>
      <c r="E2234" s="169">
        <v>13.69</v>
      </c>
      <c r="F2234" s="169">
        <v>13.69</v>
      </c>
      <c r="G2234" s="147">
        <v>9</v>
      </c>
    </row>
    <row r="2235" spans="1:7" x14ac:dyDescent="0.25">
      <c r="A2235" s="166" t="s">
        <v>4599</v>
      </c>
      <c r="B2235" s="167" t="s">
        <v>4600</v>
      </c>
      <c r="C2235" s="168" t="s">
        <v>268</v>
      </c>
      <c r="D2235" s="169"/>
      <c r="E2235" s="169">
        <v>45.65</v>
      </c>
      <c r="F2235" s="169">
        <v>45.65</v>
      </c>
      <c r="G2235" s="147">
        <v>9</v>
      </c>
    </row>
    <row r="2236" spans="1:7" x14ac:dyDescent="0.25">
      <c r="A2236" s="166" t="s">
        <v>4601</v>
      </c>
      <c r="B2236" s="167" t="s">
        <v>4602</v>
      </c>
      <c r="C2236" s="168"/>
      <c r="D2236" s="169"/>
      <c r="E2236" s="169"/>
      <c r="F2236" s="169"/>
      <c r="G2236" s="147">
        <v>9</v>
      </c>
    </row>
    <row r="2237" spans="1:7" x14ac:dyDescent="0.25">
      <c r="A2237" s="166" t="s">
        <v>4603</v>
      </c>
      <c r="B2237" s="167" t="s">
        <v>4604</v>
      </c>
      <c r="C2237" s="168" t="s">
        <v>268</v>
      </c>
      <c r="D2237" s="169">
        <v>50.44</v>
      </c>
      <c r="E2237" s="169">
        <v>22.83</v>
      </c>
      <c r="F2237" s="169">
        <v>73.27</v>
      </c>
      <c r="G2237" s="147">
        <v>5</v>
      </c>
    </row>
    <row r="2238" spans="1:7" x14ac:dyDescent="0.25">
      <c r="A2238" s="166" t="s">
        <v>4605</v>
      </c>
      <c r="B2238" s="167" t="s">
        <v>4606</v>
      </c>
      <c r="C2238" s="168" t="s">
        <v>268</v>
      </c>
      <c r="D2238" s="169">
        <v>67.44</v>
      </c>
      <c r="E2238" s="169">
        <v>22.83</v>
      </c>
      <c r="F2238" s="169">
        <v>90.27</v>
      </c>
      <c r="G2238" s="147">
        <v>9</v>
      </c>
    </row>
    <row r="2239" spans="1:7" x14ac:dyDescent="0.25">
      <c r="A2239" s="166" t="s">
        <v>4607</v>
      </c>
      <c r="B2239" s="167" t="s">
        <v>4608</v>
      </c>
      <c r="C2239" s="168" t="s">
        <v>268</v>
      </c>
      <c r="D2239" s="169">
        <v>82.52</v>
      </c>
      <c r="E2239" s="169">
        <v>22.83</v>
      </c>
      <c r="F2239" s="169">
        <v>105.35</v>
      </c>
      <c r="G2239" s="147">
        <v>9</v>
      </c>
    </row>
    <row r="2240" spans="1:7" x14ac:dyDescent="0.25">
      <c r="A2240" s="166" t="s">
        <v>4609</v>
      </c>
      <c r="B2240" s="167" t="s">
        <v>4610</v>
      </c>
      <c r="C2240" s="168" t="s">
        <v>268</v>
      </c>
      <c r="D2240" s="169">
        <v>97.14</v>
      </c>
      <c r="E2240" s="169">
        <v>22.83</v>
      </c>
      <c r="F2240" s="169">
        <v>119.97</v>
      </c>
      <c r="G2240" s="147">
        <v>9</v>
      </c>
    </row>
    <row r="2241" spans="1:7" x14ac:dyDescent="0.25">
      <c r="A2241" s="166" t="s">
        <v>4611</v>
      </c>
      <c r="B2241" s="167" t="s">
        <v>4612</v>
      </c>
      <c r="C2241" s="168" t="s">
        <v>268</v>
      </c>
      <c r="D2241" s="169">
        <v>115.95</v>
      </c>
      <c r="E2241" s="169">
        <v>22.83</v>
      </c>
      <c r="F2241" s="169">
        <v>138.78</v>
      </c>
      <c r="G2241" s="147">
        <v>9</v>
      </c>
    </row>
    <row r="2242" spans="1:7" x14ac:dyDescent="0.25">
      <c r="A2242" s="166" t="s">
        <v>4613</v>
      </c>
      <c r="B2242" s="167" t="s">
        <v>4614</v>
      </c>
      <c r="C2242" s="168" t="s">
        <v>268</v>
      </c>
      <c r="D2242" s="169">
        <v>102.39</v>
      </c>
      <c r="E2242" s="169">
        <v>34.24</v>
      </c>
      <c r="F2242" s="169">
        <v>136.63</v>
      </c>
      <c r="G2242" s="147">
        <v>9</v>
      </c>
    </row>
    <row r="2243" spans="1:7" x14ac:dyDescent="0.25">
      <c r="A2243" s="166" t="s">
        <v>4615</v>
      </c>
      <c r="B2243" s="167" t="s">
        <v>4616</v>
      </c>
      <c r="C2243" s="168" t="s">
        <v>268</v>
      </c>
      <c r="D2243" s="169">
        <v>111.2</v>
      </c>
      <c r="E2243" s="169">
        <v>34.24</v>
      </c>
      <c r="F2243" s="169">
        <v>145.44</v>
      </c>
      <c r="G2243" s="147">
        <v>9</v>
      </c>
    </row>
    <row r="2244" spans="1:7" x14ac:dyDescent="0.25">
      <c r="A2244" s="166" t="s">
        <v>4617</v>
      </c>
      <c r="B2244" s="167" t="s">
        <v>4618</v>
      </c>
      <c r="C2244" s="168" t="s">
        <v>268</v>
      </c>
      <c r="D2244" s="169">
        <v>133.81</v>
      </c>
      <c r="E2244" s="169">
        <v>34.24</v>
      </c>
      <c r="F2244" s="169">
        <v>168.05</v>
      </c>
      <c r="G2244" s="147">
        <v>9</v>
      </c>
    </row>
    <row r="2245" spans="1:7" x14ac:dyDescent="0.25">
      <c r="A2245" s="166" t="s">
        <v>4619</v>
      </c>
      <c r="B2245" s="167" t="s">
        <v>4620</v>
      </c>
      <c r="C2245" s="168" t="s">
        <v>268</v>
      </c>
      <c r="D2245" s="169">
        <v>148.86000000000001</v>
      </c>
      <c r="E2245" s="169">
        <v>34.24</v>
      </c>
      <c r="F2245" s="169">
        <v>183.1</v>
      </c>
      <c r="G2245" s="147">
        <v>9</v>
      </c>
    </row>
    <row r="2246" spans="1:7" x14ac:dyDescent="0.25">
      <c r="A2246" s="166" t="s">
        <v>4621</v>
      </c>
      <c r="B2246" s="167" t="s">
        <v>4622</v>
      </c>
      <c r="C2246" s="168" t="s">
        <v>268</v>
      </c>
      <c r="D2246" s="169">
        <v>158.69</v>
      </c>
      <c r="E2246" s="169">
        <v>45.65</v>
      </c>
      <c r="F2246" s="169">
        <v>204.34</v>
      </c>
      <c r="G2246" s="147">
        <v>9</v>
      </c>
    </row>
    <row r="2247" spans="1:7" x14ac:dyDescent="0.25">
      <c r="A2247" s="166" t="s">
        <v>4623</v>
      </c>
      <c r="B2247" s="167" t="s">
        <v>4624</v>
      </c>
      <c r="C2247" s="168" t="s">
        <v>268</v>
      </c>
      <c r="D2247" s="169">
        <v>246.75</v>
      </c>
      <c r="E2247" s="169">
        <v>45.65</v>
      </c>
      <c r="F2247" s="169">
        <v>292.39999999999998</v>
      </c>
      <c r="G2247" s="147">
        <v>9</v>
      </c>
    </row>
    <row r="2248" spans="1:7" x14ac:dyDescent="0.25">
      <c r="A2248" s="166" t="s">
        <v>4625</v>
      </c>
      <c r="B2248" s="167" t="s">
        <v>4626</v>
      </c>
      <c r="C2248" s="168" t="s">
        <v>268</v>
      </c>
      <c r="D2248" s="169">
        <v>57.85</v>
      </c>
      <c r="E2248" s="169">
        <v>22.83</v>
      </c>
      <c r="F2248" s="169">
        <v>80.680000000000007</v>
      </c>
      <c r="G2248" s="147">
        <v>9</v>
      </c>
    </row>
    <row r="2249" spans="1:7" x14ac:dyDescent="0.25">
      <c r="A2249" s="166" t="s">
        <v>4627</v>
      </c>
      <c r="B2249" s="167" t="s">
        <v>4628</v>
      </c>
      <c r="C2249" s="168" t="s">
        <v>268</v>
      </c>
      <c r="D2249" s="169">
        <v>71.31</v>
      </c>
      <c r="E2249" s="169">
        <v>22.83</v>
      </c>
      <c r="F2249" s="169">
        <v>94.14</v>
      </c>
      <c r="G2249" s="147">
        <v>9</v>
      </c>
    </row>
    <row r="2250" spans="1:7" x14ac:dyDescent="0.25">
      <c r="A2250" s="166" t="s">
        <v>4629</v>
      </c>
      <c r="B2250" s="167" t="s">
        <v>4630</v>
      </c>
      <c r="C2250" s="168" t="s">
        <v>268</v>
      </c>
      <c r="D2250" s="169">
        <v>87.57</v>
      </c>
      <c r="E2250" s="169">
        <v>22.83</v>
      </c>
      <c r="F2250" s="169">
        <v>110.4</v>
      </c>
      <c r="G2250" s="147">
        <v>9</v>
      </c>
    </row>
    <row r="2251" spans="1:7" x14ac:dyDescent="0.25">
      <c r="A2251" s="166" t="s">
        <v>4631</v>
      </c>
      <c r="B2251" s="167" t="s">
        <v>4632</v>
      </c>
      <c r="C2251" s="168" t="s">
        <v>268</v>
      </c>
      <c r="D2251" s="169">
        <v>99.39</v>
      </c>
      <c r="E2251" s="169">
        <v>22.83</v>
      </c>
      <c r="F2251" s="169">
        <v>122.22</v>
      </c>
      <c r="G2251" s="147">
        <v>9</v>
      </c>
    </row>
    <row r="2252" spans="1:7" x14ac:dyDescent="0.25">
      <c r="A2252" s="166" t="s">
        <v>4633</v>
      </c>
      <c r="B2252" s="167" t="s">
        <v>4634</v>
      </c>
      <c r="C2252" s="168"/>
      <c r="D2252" s="169"/>
      <c r="E2252" s="169"/>
      <c r="F2252" s="169"/>
      <c r="G2252" s="147">
        <v>9</v>
      </c>
    </row>
    <row r="2253" spans="1:7" x14ac:dyDescent="0.25">
      <c r="A2253" s="166" t="s">
        <v>4635</v>
      </c>
      <c r="B2253" s="167" t="s">
        <v>4636</v>
      </c>
      <c r="C2253" s="168" t="s">
        <v>268</v>
      </c>
      <c r="D2253" s="169">
        <v>96.79</v>
      </c>
      <c r="E2253" s="169">
        <v>34.24</v>
      </c>
      <c r="F2253" s="169">
        <v>131.03</v>
      </c>
      <c r="G2253" s="147">
        <v>5</v>
      </c>
    </row>
    <row r="2254" spans="1:7" x14ac:dyDescent="0.25">
      <c r="A2254" s="166" t="s">
        <v>4637</v>
      </c>
      <c r="B2254" s="167" t="s">
        <v>4638</v>
      </c>
      <c r="C2254" s="168" t="s">
        <v>268</v>
      </c>
      <c r="D2254" s="169">
        <v>116</v>
      </c>
      <c r="E2254" s="169">
        <v>34.24</v>
      </c>
      <c r="F2254" s="169">
        <v>150.24</v>
      </c>
      <c r="G2254" s="147">
        <v>9</v>
      </c>
    </row>
    <row r="2255" spans="1:7" x14ac:dyDescent="0.25">
      <c r="A2255" s="166" t="s">
        <v>4639</v>
      </c>
      <c r="B2255" s="167" t="s">
        <v>4640</v>
      </c>
      <c r="C2255" s="168" t="s">
        <v>268</v>
      </c>
      <c r="D2255" s="169">
        <v>132.11000000000001</v>
      </c>
      <c r="E2255" s="169">
        <v>34.24</v>
      </c>
      <c r="F2255" s="169">
        <v>166.35</v>
      </c>
      <c r="G2255" s="147">
        <v>9</v>
      </c>
    </row>
    <row r="2256" spans="1:7" x14ac:dyDescent="0.25">
      <c r="A2256" s="166" t="s">
        <v>4641</v>
      </c>
      <c r="B2256" s="167" t="s">
        <v>4642</v>
      </c>
      <c r="C2256" s="168" t="s">
        <v>268</v>
      </c>
      <c r="D2256" s="169">
        <v>136.88</v>
      </c>
      <c r="E2256" s="169">
        <v>45.65</v>
      </c>
      <c r="F2256" s="169">
        <v>182.53</v>
      </c>
      <c r="G2256" s="147">
        <v>9</v>
      </c>
    </row>
    <row r="2257" spans="1:7" x14ac:dyDescent="0.25">
      <c r="A2257" s="166" t="s">
        <v>4643</v>
      </c>
      <c r="B2257" s="167" t="s">
        <v>4644</v>
      </c>
      <c r="C2257" s="168" t="s">
        <v>268</v>
      </c>
      <c r="D2257" s="169">
        <v>205.66</v>
      </c>
      <c r="E2257" s="169">
        <v>45.65</v>
      </c>
      <c r="F2257" s="169">
        <v>251.31</v>
      </c>
      <c r="G2257" s="147">
        <v>9</v>
      </c>
    </row>
    <row r="2258" spans="1:7" x14ac:dyDescent="0.25">
      <c r="A2258" s="166" t="s">
        <v>4645</v>
      </c>
      <c r="B2258" s="167" t="s">
        <v>4646</v>
      </c>
      <c r="C2258" s="168" t="s">
        <v>268</v>
      </c>
      <c r="D2258" s="169">
        <v>26.12</v>
      </c>
      <c r="E2258" s="169">
        <v>2.2799999999999998</v>
      </c>
      <c r="F2258" s="169">
        <v>28.4</v>
      </c>
      <c r="G2258" s="147">
        <v>9</v>
      </c>
    </row>
    <row r="2259" spans="1:7" x14ac:dyDescent="0.25">
      <c r="A2259" s="166" t="s">
        <v>4647</v>
      </c>
      <c r="B2259" s="167" t="s">
        <v>4648</v>
      </c>
      <c r="C2259" s="168" t="s">
        <v>268</v>
      </c>
      <c r="D2259" s="169">
        <v>47.62</v>
      </c>
      <c r="E2259" s="169">
        <v>2.2799999999999998</v>
      </c>
      <c r="F2259" s="169">
        <v>49.9</v>
      </c>
      <c r="G2259" s="147">
        <v>9</v>
      </c>
    </row>
    <row r="2260" spans="1:7" x14ac:dyDescent="0.25">
      <c r="A2260" s="166" t="s">
        <v>4649</v>
      </c>
      <c r="B2260" s="167" t="s">
        <v>4650</v>
      </c>
      <c r="C2260" s="168" t="s">
        <v>268</v>
      </c>
      <c r="D2260" s="169">
        <v>66.38</v>
      </c>
      <c r="E2260" s="169">
        <v>2.2799999999999998</v>
      </c>
      <c r="F2260" s="169">
        <v>68.66</v>
      </c>
      <c r="G2260" s="147">
        <v>9</v>
      </c>
    </row>
    <row r="2261" spans="1:7" x14ac:dyDescent="0.25">
      <c r="A2261" s="166" t="s">
        <v>4651</v>
      </c>
      <c r="B2261" s="167" t="s">
        <v>4652</v>
      </c>
      <c r="C2261" s="168" t="s">
        <v>268</v>
      </c>
      <c r="D2261" s="169">
        <v>78.98</v>
      </c>
      <c r="E2261" s="169">
        <v>2.2799999999999998</v>
      </c>
      <c r="F2261" s="169">
        <v>81.260000000000005</v>
      </c>
      <c r="G2261" s="147">
        <v>9</v>
      </c>
    </row>
    <row r="2262" spans="1:7" x14ac:dyDescent="0.25">
      <c r="A2262" s="166" t="s">
        <v>4653</v>
      </c>
      <c r="B2262" s="167" t="s">
        <v>4654</v>
      </c>
      <c r="C2262" s="168" t="s">
        <v>268</v>
      </c>
      <c r="D2262" s="169">
        <v>105.16</v>
      </c>
      <c r="E2262" s="169">
        <v>2.2799999999999998</v>
      </c>
      <c r="F2262" s="169">
        <v>107.44</v>
      </c>
      <c r="G2262" s="147">
        <v>9</v>
      </c>
    </row>
    <row r="2263" spans="1:7" x14ac:dyDescent="0.25">
      <c r="A2263" s="166" t="s">
        <v>4655</v>
      </c>
      <c r="B2263" s="167" t="s">
        <v>4656</v>
      </c>
      <c r="C2263" s="168" t="s">
        <v>268</v>
      </c>
      <c r="D2263" s="169">
        <v>115.02</v>
      </c>
      <c r="E2263" s="169">
        <v>2.2799999999999998</v>
      </c>
      <c r="F2263" s="169">
        <v>117.3</v>
      </c>
      <c r="G2263" s="147">
        <v>9</v>
      </c>
    </row>
    <row r="2264" spans="1:7" x14ac:dyDescent="0.25">
      <c r="A2264" s="166" t="s">
        <v>4657</v>
      </c>
      <c r="B2264" s="167" t="s">
        <v>4658</v>
      </c>
      <c r="C2264" s="168" t="s">
        <v>268</v>
      </c>
      <c r="D2264" s="169">
        <v>152.13</v>
      </c>
      <c r="E2264" s="169">
        <v>2.2799999999999998</v>
      </c>
      <c r="F2264" s="169">
        <v>154.41</v>
      </c>
      <c r="G2264" s="147">
        <v>9</v>
      </c>
    </row>
    <row r="2265" spans="1:7" x14ac:dyDescent="0.25">
      <c r="A2265" s="166" t="s">
        <v>4659</v>
      </c>
      <c r="B2265" s="167" t="s">
        <v>4660</v>
      </c>
      <c r="C2265" s="168"/>
      <c r="D2265" s="169"/>
      <c r="E2265" s="169"/>
      <c r="F2265" s="169"/>
      <c r="G2265" s="147">
        <v>9</v>
      </c>
    </row>
    <row r="2266" spans="1:7" x14ac:dyDescent="0.25">
      <c r="A2266" s="166" t="s">
        <v>4661</v>
      </c>
      <c r="B2266" s="167" t="s">
        <v>4662</v>
      </c>
      <c r="C2266" s="168" t="s">
        <v>158</v>
      </c>
      <c r="D2266" s="169">
        <v>7.33</v>
      </c>
      <c r="E2266" s="169">
        <v>11.41</v>
      </c>
      <c r="F2266" s="169">
        <v>18.739999999999998</v>
      </c>
      <c r="G2266" s="147">
        <v>5</v>
      </c>
    </row>
    <row r="2267" spans="1:7" x14ac:dyDescent="0.25">
      <c r="A2267" s="166" t="s">
        <v>4663</v>
      </c>
      <c r="B2267" s="167" t="s">
        <v>4664</v>
      </c>
      <c r="C2267" s="168" t="s">
        <v>158</v>
      </c>
      <c r="D2267" s="169">
        <v>11.02</v>
      </c>
      <c r="E2267" s="169">
        <v>11.41</v>
      </c>
      <c r="F2267" s="169">
        <v>22.43</v>
      </c>
      <c r="G2267" s="147">
        <v>9</v>
      </c>
    </row>
    <row r="2268" spans="1:7" x14ac:dyDescent="0.25">
      <c r="A2268" s="166" t="s">
        <v>4665</v>
      </c>
      <c r="B2268" s="167" t="s">
        <v>4666</v>
      </c>
      <c r="C2268" s="168" t="s">
        <v>158</v>
      </c>
      <c r="D2268" s="169">
        <v>14.17</v>
      </c>
      <c r="E2268" s="169">
        <v>11.41</v>
      </c>
      <c r="F2268" s="169">
        <v>25.58</v>
      </c>
      <c r="G2268" s="147">
        <v>9</v>
      </c>
    </row>
    <row r="2269" spans="1:7" x14ac:dyDescent="0.25">
      <c r="A2269" s="166" t="s">
        <v>4667</v>
      </c>
      <c r="B2269" s="167" t="s">
        <v>4668</v>
      </c>
      <c r="C2269" s="168" t="s">
        <v>158</v>
      </c>
      <c r="D2269" s="169">
        <v>16.79</v>
      </c>
      <c r="E2269" s="169">
        <v>11.41</v>
      </c>
      <c r="F2269" s="169">
        <v>28.2</v>
      </c>
      <c r="G2269" s="147">
        <v>9</v>
      </c>
    </row>
    <row r="2270" spans="1:7" x14ac:dyDescent="0.25">
      <c r="A2270" s="166" t="s">
        <v>4669</v>
      </c>
      <c r="B2270" s="167" t="s">
        <v>4670</v>
      </c>
      <c r="C2270" s="168" t="s">
        <v>158</v>
      </c>
      <c r="D2270" s="169">
        <v>19.47</v>
      </c>
      <c r="E2270" s="169">
        <v>11.41</v>
      </c>
      <c r="F2270" s="169">
        <v>30.88</v>
      </c>
      <c r="G2270" s="147">
        <v>9</v>
      </c>
    </row>
    <row r="2271" spans="1:7" x14ac:dyDescent="0.25">
      <c r="A2271" s="166" t="s">
        <v>4671</v>
      </c>
      <c r="B2271" s="167" t="s">
        <v>4672</v>
      </c>
      <c r="C2271" s="168" t="s">
        <v>158</v>
      </c>
      <c r="D2271" s="169">
        <v>23.14</v>
      </c>
      <c r="E2271" s="169">
        <v>11.41</v>
      </c>
      <c r="F2271" s="169">
        <v>34.549999999999997</v>
      </c>
      <c r="G2271" s="147">
        <v>9</v>
      </c>
    </row>
    <row r="2272" spans="1:7" x14ac:dyDescent="0.25">
      <c r="A2272" s="166" t="s">
        <v>4673</v>
      </c>
      <c r="B2272" s="167" t="s">
        <v>4674</v>
      </c>
      <c r="C2272" s="168" t="s">
        <v>158</v>
      </c>
      <c r="D2272" s="169">
        <v>14.12</v>
      </c>
      <c r="E2272" s="169">
        <v>11.41</v>
      </c>
      <c r="F2272" s="169">
        <v>25.53</v>
      </c>
      <c r="G2272" s="147">
        <v>9</v>
      </c>
    </row>
    <row r="2273" spans="1:7" x14ac:dyDescent="0.25">
      <c r="A2273" s="166" t="s">
        <v>4675</v>
      </c>
      <c r="B2273" s="167" t="s">
        <v>4676</v>
      </c>
      <c r="C2273" s="168" t="s">
        <v>158</v>
      </c>
      <c r="D2273" s="169">
        <v>16</v>
      </c>
      <c r="E2273" s="169">
        <v>11.41</v>
      </c>
      <c r="F2273" s="169">
        <v>27.41</v>
      </c>
      <c r="G2273" s="147">
        <v>9</v>
      </c>
    </row>
    <row r="2274" spans="1:7" x14ac:dyDescent="0.25">
      <c r="A2274" s="166" t="s">
        <v>4677</v>
      </c>
      <c r="B2274" s="167" t="s">
        <v>4678</v>
      </c>
      <c r="C2274" s="168" t="s">
        <v>158</v>
      </c>
      <c r="D2274" s="169">
        <v>21.17</v>
      </c>
      <c r="E2274" s="169">
        <v>11.41</v>
      </c>
      <c r="F2274" s="169">
        <v>32.58</v>
      </c>
      <c r="G2274" s="147">
        <v>9</v>
      </c>
    </row>
    <row r="2275" spans="1:7" x14ac:dyDescent="0.25">
      <c r="A2275" s="166" t="s">
        <v>4679</v>
      </c>
      <c r="B2275" s="167" t="s">
        <v>4680</v>
      </c>
      <c r="C2275" s="168" t="s">
        <v>158</v>
      </c>
      <c r="D2275" s="169">
        <v>22.73</v>
      </c>
      <c r="E2275" s="169">
        <v>11.41</v>
      </c>
      <c r="F2275" s="169">
        <v>34.14</v>
      </c>
      <c r="G2275" s="147">
        <v>9</v>
      </c>
    </row>
    <row r="2276" spans="1:7" x14ac:dyDescent="0.25">
      <c r="A2276" s="166" t="s">
        <v>4681</v>
      </c>
      <c r="B2276" s="167" t="s">
        <v>4682</v>
      </c>
      <c r="C2276" s="168" t="s">
        <v>158</v>
      </c>
      <c r="D2276" s="169">
        <v>26.4</v>
      </c>
      <c r="E2276" s="169">
        <v>11.41</v>
      </c>
      <c r="F2276" s="169">
        <v>37.81</v>
      </c>
      <c r="G2276" s="147">
        <v>9</v>
      </c>
    </row>
    <row r="2277" spans="1:7" x14ac:dyDescent="0.25">
      <c r="A2277" s="166" t="s">
        <v>4683</v>
      </c>
      <c r="B2277" s="167" t="s">
        <v>4684</v>
      </c>
      <c r="C2277" s="168" t="s">
        <v>158</v>
      </c>
      <c r="D2277" s="169">
        <v>28.41</v>
      </c>
      <c r="E2277" s="169">
        <v>11.41</v>
      </c>
      <c r="F2277" s="169">
        <v>39.82</v>
      </c>
      <c r="G2277" s="147">
        <v>9</v>
      </c>
    </row>
    <row r="2278" spans="1:7" x14ac:dyDescent="0.25">
      <c r="A2278" s="166" t="s">
        <v>4685</v>
      </c>
      <c r="B2278" s="167" t="s">
        <v>4686</v>
      </c>
      <c r="C2278" s="168" t="s">
        <v>158</v>
      </c>
      <c r="D2278" s="169">
        <v>15.42</v>
      </c>
      <c r="E2278" s="169">
        <v>11.41</v>
      </c>
      <c r="F2278" s="169">
        <v>26.83</v>
      </c>
      <c r="G2278" s="147">
        <v>9</v>
      </c>
    </row>
    <row r="2279" spans="1:7" x14ac:dyDescent="0.25">
      <c r="A2279" s="166" t="s">
        <v>4687</v>
      </c>
      <c r="B2279" s="167" t="s">
        <v>4688</v>
      </c>
      <c r="C2279" s="168" t="s">
        <v>158</v>
      </c>
      <c r="D2279" s="169">
        <v>16.239999999999998</v>
      </c>
      <c r="E2279" s="169">
        <v>11.41</v>
      </c>
      <c r="F2279" s="169">
        <v>27.65</v>
      </c>
      <c r="G2279" s="147">
        <v>9</v>
      </c>
    </row>
    <row r="2280" spans="1:7" x14ac:dyDescent="0.25">
      <c r="A2280" s="166" t="s">
        <v>4689</v>
      </c>
      <c r="B2280" s="167" t="s">
        <v>4690</v>
      </c>
      <c r="C2280" s="168" t="s">
        <v>158</v>
      </c>
      <c r="D2280" s="169">
        <v>22.55</v>
      </c>
      <c r="E2280" s="169">
        <v>11.41</v>
      </c>
      <c r="F2280" s="169">
        <v>33.96</v>
      </c>
      <c r="G2280" s="147">
        <v>9</v>
      </c>
    </row>
    <row r="2281" spans="1:7" x14ac:dyDescent="0.25">
      <c r="A2281" s="166" t="s">
        <v>4691</v>
      </c>
      <c r="B2281" s="167" t="s">
        <v>4692</v>
      </c>
      <c r="C2281" s="168" t="s">
        <v>158</v>
      </c>
      <c r="D2281" s="169">
        <v>25.95</v>
      </c>
      <c r="E2281" s="169">
        <v>11.41</v>
      </c>
      <c r="F2281" s="169">
        <v>37.36</v>
      </c>
      <c r="G2281" s="147">
        <v>9</v>
      </c>
    </row>
    <row r="2282" spans="1:7" x14ac:dyDescent="0.25">
      <c r="A2282" s="166" t="s">
        <v>4693</v>
      </c>
      <c r="B2282" s="167" t="s">
        <v>4694</v>
      </c>
      <c r="C2282" s="168" t="s">
        <v>158</v>
      </c>
      <c r="D2282" s="169">
        <v>29.08</v>
      </c>
      <c r="E2282" s="169">
        <v>15.98</v>
      </c>
      <c r="F2282" s="169">
        <v>45.06</v>
      </c>
      <c r="G2282" s="147">
        <v>9</v>
      </c>
    </row>
    <row r="2283" spans="1:7" x14ac:dyDescent="0.25">
      <c r="A2283" s="166" t="s">
        <v>4695</v>
      </c>
      <c r="B2283" s="167" t="s">
        <v>4696</v>
      </c>
      <c r="C2283" s="168" t="s">
        <v>158</v>
      </c>
      <c r="D2283" s="169">
        <v>28.8</v>
      </c>
      <c r="E2283" s="169">
        <v>15.98</v>
      </c>
      <c r="F2283" s="169">
        <v>44.78</v>
      </c>
      <c r="G2283" s="147">
        <v>9</v>
      </c>
    </row>
    <row r="2284" spans="1:7" x14ac:dyDescent="0.25">
      <c r="A2284" s="166" t="s">
        <v>4697</v>
      </c>
      <c r="B2284" s="167" t="s">
        <v>4698</v>
      </c>
      <c r="C2284" s="168" t="s">
        <v>158</v>
      </c>
      <c r="D2284" s="169">
        <v>50.48</v>
      </c>
      <c r="E2284" s="169">
        <v>15.98</v>
      </c>
      <c r="F2284" s="169">
        <v>66.459999999999994</v>
      </c>
      <c r="G2284" s="147">
        <v>9</v>
      </c>
    </row>
    <row r="2285" spans="1:7" x14ac:dyDescent="0.25">
      <c r="A2285" s="166" t="s">
        <v>4699</v>
      </c>
      <c r="B2285" s="167" t="s">
        <v>4700</v>
      </c>
      <c r="C2285" s="168"/>
      <c r="D2285" s="169"/>
      <c r="E2285" s="169"/>
      <c r="F2285" s="169"/>
      <c r="G2285" s="147">
        <v>9</v>
      </c>
    </row>
    <row r="2286" spans="1:7" x14ac:dyDescent="0.25">
      <c r="A2286" s="166" t="s">
        <v>4701</v>
      </c>
      <c r="B2286" s="167" t="s">
        <v>4702</v>
      </c>
      <c r="C2286" s="168"/>
      <c r="D2286" s="169"/>
      <c r="E2286" s="169"/>
      <c r="F2286" s="169"/>
      <c r="G2286" s="147">
        <v>2</v>
      </c>
    </row>
    <row r="2287" spans="1:7" x14ac:dyDescent="0.25">
      <c r="A2287" s="166" t="s">
        <v>4703</v>
      </c>
      <c r="B2287" s="167" t="s">
        <v>4704</v>
      </c>
      <c r="C2287" s="168" t="s">
        <v>268</v>
      </c>
      <c r="D2287" s="169">
        <v>1.7</v>
      </c>
      <c r="E2287" s="169">
        <v>1.82</v>
      </c>
      <c r="F2287" s="169">
        <v>3.52</v>
      </c>
      <c r="G2287" s="147">
        <v>5</v>
      </c>
    </row>
    <row r="2288" spans="1:7" x14ac:dyDescent="0.25">
      <c r="A2288" s="166" t="s">
        <v>4705</v>
      </c>
      <c r="B2288" s="167" t="s">
        <v>4706</v>
      </c>
      <c r="C2288" s="168" t="s">
        <v>268</v>
      </c>
      <c r="D2288" s="169">
        <v>2.58</v>
      </c>
      <c r="E2288" s="169">
        <v>1.82</v>
      </c>
      <c r="F2288" s="169">
        <v>4.4000000000000004</v>
      </c>
      <c r="G2288" s="147">
        <v>9</v>
      </c>
    </row>
    <row r="2289" spans="1:7" x14ac:dyDescent="0.25">
      <c r="A2289" s="166" t="s">
        <v>4707</v>
      </c>
      <c r="B2289" s="167" t="s">
        <v>4708</v>
      </c>
      <c r="C2289" s="168" t="s">
        <v>268</v>
      </c>
      <c r="D2289" s="169">
        <v>4.2</v>
      </c>
      <c r="E2289" s="169">
        <v>2.73</v>
      </c>
      <c r="F2289" s="169">
        <v>6.93</v>
      </c>
      <c r="G2289" s="147">
        <v>9</v>
      </c>
    </row>
    <row r="2290" spans="1:7" x14ac:dyDescent="0.25">
      <c r="A2290" s="166" t="s">
        <v>4709</v>
      </c>
      <c r="B2290" s="167" t="s">
        <v>4710</v>
      </c>
      <c r="C2290" s="168" t="s">
        <v>268</v>
      </c>
      <c r="D2290" s="169">
        <v>6.21</v>
      </c>
      <c r="E2290" s="169">
        <v>3.2</v>
      </c>
      <c r="F2290" s="169">
        <v>9.41</v>
      </c>
      <c r="G2290" s="147">
        <v>9</v>
      </c>
    </row>
    <row r="2291" spans="1:7" x14ac:dyDescent="0.25">
      <c r="A2291" s="166" t="s">
        <v>4711</v>
      </c>
      <c r="B2291" s="167" t="s">
        <v>4712</v>
      </c>
      <c r="C2291" s="168" t="s">
        <v>268</v>
      </c>
      <c r="D2291" s="169">
        <v>10.130000000000001</v>
      </c>
      <c r="E2291" s="169">
        <v>3.66</v>
      </c>
      <c r="F2291" s="169">
        <v>13.79</v>
      </c>
      <c r="G2291" s="147">
        <v>9</v>
      </c>
    </row>
    <row r="2292" spans="1:7" x14ac:dyDescent="0.25">
      <c r="A2292" s="166" t="s">
        <v>4713</v>
      </c>
      <c r="B2292" s="167" t="s">
        <v>4714</v>
      </c>
      <c r="C2292" s="168"/>
      <c r="D2292" s="169"/>
      <c r="E2292" s="169"/>
      <c r="F2292" s="169"/>
      <c r="G2292" s="147">
        <v>9</v>
      </c>
    </row>
    <row r="2293" spans="1:7" x14ac:dyDescent="0.25">
      <c r="A2293" s="166" t="s">
        <v>4715</v>
      </c>
      <c r="B2293" s="167" t="s">
        <v>4716</v>
      </c>
      <c r="C2293" s="168" t="s">
        <v>268</v>
      </c>
      <c r="D2293" s="169">
        <v>1.22</v>
      </c>
      <c r="E2293" s="169">
        <v>1.82</v>
      </c>
      <c r="F2293" s="169">
        <v>3.04</v>
      </c>
      <c r="G2293" s="147">
        <v>5</v>
      </c>
    </row>
    <row r="2294" spans="1:7" x14ac:dyDescent="0.25">
      <c r="A2294" s="166" t="s">
        <v>4717</v>
      </c>
      <c r="B2294" s="167" t="s">
        <v>4718</v>
      </c>
      <c r="C2294" s="168" t="s">
        <v>268</v>
      </c>
      <c r="D2294" s="169">
        <v>2.11</v>
      </c>
      <c r="E2294" s="169">
        <v>2.2799999999999998</v>
      </c>
      <c r="F2294" s="169">
        <v>4.3899999999999997</v>
      </c>
      <c r="G2294" s="147">
        <v>9</v>
      </c>
    </row>
    <row r="2295" spans="1:7" x14ac:dyDescent="0.25">
      <c r="A2295" s="166" t="s">
        <v>4719</v>
      </c>
      <c r="B2295" s="167" t="s">
        <v>4720</v>
      </c>
      <c r="C2295" s="168" t="s">
        <v>268</v>
      </c>
      <c r="D2295" s="169">
        <v>2.91</v>
      </c>
      <c r="E2295" s="169">
        <v>2.73</v>
      </c>
      <c r="F2295" s="169">
        <v>5.64</v>
      </c>
      <c r="G2295" s="147">
        <v>9</v>
      </c>
    </row>
    <row r="2296" spans="1:7" x14ac:dyDescent="0.25">
      <c r="A2296" s="166" t="s">
        <v>4721</v>
      </c>
      <c r="B2296" s="167" t="s">
        <v>4722</v>
      </c>
      <c r="C2296" s="168" t="s">
        <v>268</v>
      </c>
      <c r="D2296" s="169">
        <v>4.3</v>
      </c>
      <c r="E2296" s="169">
        <v>3.2</v>
      </c>
      <c r="F2296" s="169">
        <v>7.5</v>
      </c>
      <c r="G2296" s="147">
        <v>9</v>
      </c>
    </row>
    <row r="2297" spans="1:7" x14ac:dyDescent="0.25">
      <c r="A2297" s="166" t="s">
        <v>4723</v>
      </c>
      <c r="B2297" s="167" t="s">
        <v>4724</v>
      </c>
      <c r="C2297" s="168" t="s">
        <v>268</v>
      </c>
      <c r="D2297" s="169">
        <v>8.17</v>
      </c>
      <c r="E2297" s="169">
        <v>3.66</v>
      </c>
      <c r="F2297" s="169">
        <v>11.83</v>
      </c>
      <c r="G2297" s="147">
        <v>9</v>
      </c>
    </row>
    <row r="2298" spans="1:7" x14ac:dyDescent="0.25">
      <c r="A2298" s="166" t="s">
        <v>4725</v>
      </c>
      <c r="B2298" s="167" t="s">
        <v>4726</v>
      </c>
      <c r="C2298" s="168"/>
      <c r="D2298" s="169"/>
      <c r="E2298" s="169"/>
      <c r="F2298" s="169"/>
      <c r="G2298" s="147">
        <v>9</v>
      </c>
    </row>
    <row r="2299" spans="1:7" x14ac:dyDescent="0.25">
      <c r="A2299" s="166" t="s">
        <v>4727</v>
      </c>
      <c r="B2299" s="167" t="s">
        <v>4728</v>
      </c>
      <c r="C2299" s="168" t="s">
        <v>268</v>
      </c>
      <c r="D2299" s="169">
        <v>10.93</v>
      </c>
      <c r="E2299" s="169">
        <v>2.2799999999999998</v>
      </c>
      <c r="F2299" s="169">
        <v>13.21</v>
      </c>
      <c r="G2299" s="147">
        <v>5</v>
      </c>
    </row>
    <row r="2300" spans="1:7" x14ac:dyDescent="0.25">
      <c r="A2300" s="166" t="s">
        <v>4729</v>
      </c>
      <c r="B2300" s="167" t="s">
        <v>4730</v>
      </c>
      <c r="C2300" s="168" t="s">
        <v>268</v>
      </c>
      <c r="D2300" s="169">
        <v>16.38</v>
      </c>
      <c r="E2300" s="169">
        <v>2.2799999999999998</v>
      </c>
      <c r="F2300" s="169">
        <v>18.66</v>
      </c>
      <c r="G2300" s="147">
        <v>9</v>
      </c>
    </row>
    <row r="2301" spans="1:7" x14ac:dyDescent="0.25">
      <c r="A2301" s="166" t="s">
        <v>4731</v>
      </c>
      <c r="B2301" s="167" t="s">
        <v>4732</v>
      </c>
      <c r="C2301" s="168" t="s">
        <v>268</v>
      </c>
      <c r="D2301" s="169">
        <v>25.42</v>
      </c>
      <c r="E2301" s="169">
        <v>4.57</v>
      </c>
      <c r="F2301" s="169">
        <v>29.99</v>
      </c>
      <c r="G2301" s="147">
        <v>9</v>
      </c>
    </row>
    <row r="2302" spans="1:7" x14ac:dyDescent="0.25">
      <c r="A2302" s="166" t="s">
        <v>4733</v>
      </c>
      <c r="B2302" s="167" t="s">
        <v>4734</v>
      </c>
      <c r="C2302" s="168" t="s">
        <v>268</v>
      </c>
      <c r="D2302" s="169">
        <v>36.22</v>
      </c>
      <c r="E2302" s="169">
        <v>6.85</v>
      </c>
      <c r="F2302" s="169">
        <v>43.07</v>
      </c>
      <c r="G2302" s="147">
        <v>9</v>
      </c>
    </row>
    <row r="2303" spans="1:7" x14ac:dyDescent="0.25">
      <c r="A2303" s="166" t="s">
        <v>4735</v>
      </c>
      <c r="B2303" s="167" t="s">
        <v>4736</v>
      </c>
      <c r="C2303" s="168" t="s">
        <v>268</v>
      </c>
      <c r="D2303" s="169">
        <v>49.5</v>
      </c>
      <c r="E2303" s="169">
        <v>9.1300000000000008</v>
      </c>
      <c r="F2303" s="169">
        <v>58.63</v>
      </c>
      <c r="G2303" s="147">
        <v>9</v>
      </c>
    </row>
    <row r="2304" spans="1:7" x14ac:dyDescent="0.25">
      <c r="A2304" s="166" t="s">
        <v>4737</v>
      </c>
      <c r="B2304" s="167" t="s">
        <v>4738</v>
      </c>
      <c r="C2304" s="168" t="s">
        <v>268</v>
      </c>
      <c r="D2304" s="169">
        <v>69.040000000000006</v>
      </c>
      <c r="E2304" s="169">
        <v>11.41</v>
      </c>
      <c r="F2304" s="169">
        <v>80.45</v>
      </c>
      <c r="G2304" s="147">
        <v>9</v>
      </c>
    </row>
    <row r="2305" spans="1:7" x14ac:dyDescent="0.25">
      <c r="A2305" s="166" t="s">
        <v>4739</v>
      </c>
      <c r="B2305" s="167" t="s">
        <v>4740</v>
      </c>
      <c r="C2305" s="168" t="s">
        <v>268</v>
      </c>
      <c r="D2305" s="169">
        <v>96.97</v>
      </c>
      <c r="E2305" s="169">
        <v>13.69</v>
      </c>
      <c r="F2305" s="169">
        <v>110.66</v>
      </c>
      <c r="G2305" s="147">
        <v>9</v>
      </c>
    </row>
    <row r="2306" spans="1:7" x14ac:dyDescent="0.25">
      <c r="A2306" s="166" t="s">
        <v>4741</v>
      </c>
      <c r="B2306" s="167" t="s">
        <v>4742</v>
      </c>
      <c r="C2306" s="168" t="s">
        <v>268</v>
      </c>
      <c r="D2306" s="169">
        <v>214.25</v>
      </c>
      <c r="E2306" s="169">
        <v>20.55</v>
      </c>
      <c r="F2306" s="169">
        <v>234.8</v>
      </c>
      <c r="G2306" s="147">
        <v>9</v>
      </c>
    </row>
    <row r="2307" spans="1:7" x14ac:dyDescent="0.25">
      <c r="A2307" s="166" t="s">
        <v>4743</v>
      </c>
      <c r="B2307" s="167" t="s">
        <v>4744</v>
      </c>
      <c r="C2307" s="168"/>
      <c r="D2307" s="169"/>
      <c r="E2307" s="169"/>
      <c r="F2307" s="169"/>
      <c r="G2307" s="147">
        <v>9</v>
      </c>
    </row>
    <row r="2308" spans="1:7" x14ac:dyDescent="0.25">
      <c r="A2308" s="166" t="s">
        <v>4745</v>
      </c>
      <c r="B2308" s="167" t="s">
        <v>4746</v>
      </c>
      <c r="C2308" s="168" t="s">
        <v>268</v>
      </c>
      <c r="D2308" s="169">
        <v>217.18</v>
      </c>
      <c r="E2308" s="169">
        <v>41.4</v>
      </c>
      <c r="F2308" s="169">
        <v>258.58</v>
      </c>
      <c r="G2308" s="147">
        <v>5</v>
      </c>
    </row>
    <row r="2309" spans="1:7" x14ac:dyDescent="0.25">
      <c r="A2309" s="166" t="s">
        <v>4747</v>
      </c>
      <c r="B2309" s="167" t="s">
        <v>4748</v>
      </c>
      <c r="C2309" s="168"/>
      <c r="D2309" s="169"/>
      <c r="E2309" s="169"/>
      <c r="F2309" s="169"/>
      <c r="G2309" s="147">
        <v>9</v>
      </c>
    </row>
    <row r="2310" spans="1:7" x14ac:dyDescent="0.25">
      <c r="A2310" s="166" t="s">
        <v>4749</v>
      </c>
      <c r="B2310" s="167" t="s">
        <v>4750</v>
      </c>
      <c r="C2310" s="168" t="s">
        <v>268</v>
      </c>
      <c r="D2310" s="169">
        <v>58.66</v>
      </c>
      <c r="E2310" s="169">
        <v>24.83</v>
      </c>
      <c r="F2310" s="169">
        <v>83.49</v>
      </c>
      <c r="G2310" s="147">
        <v>5</v>
      </c>
    </row>
    <row r="2311" spans="1:7" x14ac:dyDescent="0.25">
      <c r="A2311" s="166" t="s">
        <v>4751</v>
      </c>
      <c r="B2311" s="167" t="s">
        <v>4752</v>
      </c>
      <c r="C2311" s="168" t="s">
        <v>268</v>
      </c>
      <c r="D2311" s="169">
        <v>73.84</v>
      </c>
      <c r="E2311" s="169">
        <v>29.91</v>
      </c>
      <c r="F2311" s="169">
        <v>103.75</v>
      </c>
      <c r="G2311" s="147">
        <v>9</v>
      </c>
    </row>
    <row r="2312" spans="1:7" x14ac:dyDescent="0.25">
      <c r="A2312" s="166" t="s">
        <v>4753</v>
      </c>
      <c r="B2312" s="167" t="s">
        <v>4754</v>
      </c>
      <c r="C2312" s="168" t="s">
        <v>268</v>
      </c>
      <c r="D2312" s="169">
        <v>85.22</v>
      </c>
      <c r="E2312" s="169">
        <v>41.4</v>
      </c>
      <c r="F2312" s="169">
        <v>126.62</v>
      </c>
      <c r="G2312" s="147">
        <v>9</v>
      </c>
    </row>
    <row r="2313" spans="1:7" x14ac:dyDescent="0.25">
      <c r="A2313" s="166" t="s">
        <v>4755</v>
      </c>
      <c r="B2313" s="167" t="s">
        <v>4756</v>
      </c>
      <c r="C2313" s="168" t="s">
        <v>268</v>
      </c>
      <c r="D2313" s="169">
        <v>168.33</v>
      </c>
      <c r="E2313" s="169">
        <v>49.68</v>
      </c>
      <c r="F2313" s="169">
        <v>218.01</v>
      </c>
      <c r="G2313" s="147">
        <v>9</v>
      </c>
    </row>
    <row r="2314" spans="1:7" x14ac:dyDescent="0.25">
      <c r="A2314" s="166" t="s">
        <v>4757</v>
      </c>
      <c r="B2314" s="167" t="s">
        <v>4758</v>
      </c>
      <c r="C2314" s="168"/>
      <c r="D2314" s="169"/>
      <c r="E2314" s="169"/>
      <c r="F2314" s="169"/>
      <c r="G2314" s="147">
        <v>9</v>
      </c>
    </row>
    <row r="2315" spans="1:7" x14ac:dyDescent="0.25">
      <c r="A2315" s="166" t="s">
        <v>4759</v>
      </c>
      <c r="B2315" s="167" t="s">
        <v>4760</v>
      </c>
      <c r="C2315" s="168" t="s">
        <v>158</v>
      </c>
      <c r="D2315" s="169">
        <v>11.69</v>
      </c>
      <c r="E2315" s="169">
        <v>4.57</v>
      </c>
      <c r="F2315" s="169">
        <v>16.260000000000002</v>
      </c>
      <c r="G2315" s="147">
        <v>5</v>
      </c>
    </row>
    <row r="2316" spans="1:7" x14ac:dyDescent="0.25">
      <c r="A2316" s="166" t="s">
        <v>4761</v>
      </c>
      <c r="B2316" s="167" t="s">
        <v>4762</v>
      </c>
      <c r="C2316" s="168" t="s">
        <v>158</v>
      </c>
      <c r="D2316" s="169">
        <v>7.35</v>
      </c>
      <c r="E2316" s="169">
        <v>4.57</v>
      </c>
      <c r="F2316" s="169">
        <v>11.92</v>
      </c>
      <c r="G2316" s="147">
        <v>9</v>
      </c>
    </row>
    <row r="2317" spans="1:7" x14ac:dyDescent="0.25">
      <c r="A2317" s="166" t="s">
        <v>4763</v>
      </c>
      <c r="B2317" s="167" t="s">
        <v>4764</v>
      </c>
      <c r="C2317" s="168" t="s">
        <v>158</v>
      </c>
      <c r="D2317" s="169">
        <v>9.42</v>
      </c>
      <c r="E2317" s="169">
        <v>4.57</v>
      </c>
      <c r="F2317" s="169">
        <v>13.99</v>
      </c>
      <c r="G2317" s="147">
        <v>9</v>
      </c>
    </row>
    <row r="2318" spans="1:7" x14ac:dyDescent="0.25">
      <c r="A2318" s="166" t="s">
        <v>4765</v>
      </c>
      <c r="B2318" s="167" t="s">
        <v>4766</v>
      </c>
      <c r="C2318" s="168" t="s">
        <v>158</v>
      </c>
      <c r="D2318" s="169">
        <v>11.22</v>
      </c>
      <c r="E2318" s="169">
        <v>4.57</v>
      </c>
      <c r="F2318" s="169">
        <v>15.79</v>
      </c>
      <c r="G2318" s="147">
        <v>9</v>
      </c>
    </row>
    <row r="2319" spans="1:7" x14ac:dyDescent="0.25">
      <c r="A2319" s="166" t="s">
        <v>4767</v>
      </c>
      <c r="B2319" s="167" t="s">
        <v>4768</v>
      </c>
      <c r="C2319" s="168" t="s">
        <v>158</v>
      </c>
      <c r="D2319" s="169">
        <v>13.35</v>
      </c>
      <c r="E2319" s="169">
        <v>4.57</v>
      </c>
      <c r="F2319" s="169">
        <v>17.920000000000002</v>
      </c>
      <c r="G2319" s="147">
        <v>9</v>
      </c>
    </row>
    <row r="2320" spans="1:7" x14ac:dyDescent="0.25">
      <c r="A2320" s="166" t="s">
        <v>57</v>
      </c>
      <c r="B2320" s="167" t="s">
        <v>4769</v>
      </c>
      <c r="C2320" s="168" t="s">
        <v>158</v>
      </c>
      <c r="D2320" s="169">
        <v>13.96</v>
      </c>
      <c r="E2320" s="169">
        <v>4.57</v>
      </c>
      <c r="F2320" s="169">
        <v>18.53</v>
      </c>
      <c r="G2320" s="147">
        <v>9</v>
      </c>
    </row>
    <row r="2321" spans="1:7" x14ac:dyDescent="0.25">
      <c r="A2321" s="166" t="s">
        <v>4770</v>
      </c>
      <c r="B2321" s="167" t="s">
        <v>4771</v>
      </c>
      <c r="C2321" s="168" t="s">
        <v>158</v>
      </c>
      <c r="D2321" s="169">
        <v>16.350000000000001</v>
      </c>
      <c r="E2321" s="169">
        <v>4.57</v>
      </c>
      <c r="F2321" s="169">
        <v>20.92</v>
      </c>
      <c r="G2321" s="147">
        <v>9</v>
      </c>
    </row>
    <row r="2322" spans="1:7" x14ac:dyDescent="0.25">
      <c r="A2322" s="166" t="s">
        <v>4772</v>
      </c>
      <c r="B2322" s="167" t="s">
        <v>4773</v>
      </c>
      <c r="C2322" s="168" t="s">
        <v>158</v>
      </c>
      <c r="D2322" s="169">
        <v>18.87</v>
      </c>
      <c r="E2322" s="169">
        <v>4.57</v>
      </c>
      <c r="F2322" s="169">
        <v>23.44</v>
      </c>
      <c r="G2322" s="147">
        <v>9</v>
      </c>
    </row>
    <row r="2323" spans="1:7" x14ac:dyDescent="0.25">
      <c r="A2323" s="166" t="s">
        <v>4774</v>
      </c>
      <c r="B2323" s="167" t="s">
        <v>4775</v>
      </c>
      <c r="C2323" s="168"/>
      <c r="D2323" s="169"/>
      <c r="E2323" s="169"/>
      <c r="F2323" s="169"/>
      <c r="G2323" s="147">
        <v>9</v>
      </c>
    </row>
    <row r="2324" spans="1:7" x14ac:dyDescent="0.25">
      <c r="A2324" s="166" t="s">
        <v>4776</v>
      </c>
      <c r="B2324" s="167" t="s">
        <v>4777</v>
      </c>
      <c r="C2324" s="168" t="s">
        <v>158</v>
      </c>
      <c r="D2324" s="169">
        <v>0.92</v>
      </c>
      <c r="E2324" s="169">
        <v>3.66</v>
      </c>
      <c r="F2324" s="169">
        <v>4.58</v>
      </c>
      <c r="G2324" s="147">
        <v>5</v>
      </c>
    </row>
    <row r="2325" spans="1:7" x14ac:dyDescent="0.25">
      <c r="A2325" s="166" t="s">
        <v>4778</v>
      </c>
      <c r="B2325" s="167" t="s">
        <v>4779</v>
      </c>
      <c r="C2325" s="168" t="s">
        <v>158</v>
      </c>
      <c r="D2325" s="169">
        <v>7.34</v>
      </c>
      <c r="E2325" s="169">
        <v>6.85</v>
      </c>
      <c r="F2325" s="169">
        <v>14.19</v>
      </c>
      <c r="G2325" s="147">
        <v>9</v>
      </c>
    </row>
    <row r="2326" spans="1:7" x14ac:dyDescent="0.25">
      <c r="A2326" s="166" t="s">
        <v>4780</v>
      </c>
      <c r="B2326" s="167" t="s">
        <v>4781</v>
      </c>
      <c r="C2326" s="168" t="s">
        <v>158</v>
      </c>
      <c r="D2326" s="169">
        <v>10.17</v>
      </c>
      <c r="E2326" s="169">
        <v>6.85</v>
      </c>
      <c r="F2326" s="169">
        <v>17.02</v>
      </c>
      <c r="G2326" s="147">
        <v>9</v>
      </c>
    </row>
    <row r="2327" spans="1:7" x14ac:dyDescent="0.25">
      <c r="A2327" s="166" t="s">
        <v>4782</v>
      </c>
      <c r="B2327" s="167" t="s">
        <v>4783</v>
      </c>
      <c r="C2327" s="168" t="s">
        <v>158</v>
      </c>
      <c r="D2327" s="169">
        <v>10.61</v>
      </c>
      <c r="E2327" s="169">
        <v>6.85</v>
      </c>
      <c r="F2327" s="169">
        <v>17.46</v>
      </c>
      <c r="G2327" s="147">
        <v>9</v>
      </c>
    </row>
    <row r="2328" spans="1:7" x14ac:dyDescent="0.25">
      <c r="A2328" s="166" t="s">
        <v>4784</v>
      </c>
      <c r="B2328" s="167" t="s">
        <v>4785</v>
      </c>
      <c r="C2328" s="168" t="s">
        <v>158</v>
      </c>
      <c r="D2328" s="169">
        <v>10.47</v>
      </c>
      <c r="E2328" s="169">
        <v>6.85</v>
      </c>
      <c r="F2328" s="169">
        <v>17.32</v>
      </c>
      <c r="G2328" s="147">
        <v>9</v>
      </c>
    </row>
    <row r="2329" spans="1:7" x14ac:dyDescent="0.25">
      <c r="A2329" s="166" t="s">
        <v>4786</v>
      </c>
      <c r="B2329" s="167" t="s">
        <v>4787</v>
      </c>
      <c r="C2329" s="168" t="s">
        <v>158</v>
      </c>
      <c r="D2329" s="169">
        <v>16.47</v>
      </c>
      <c r="E2329" s="169">
        <v>6.85</v>
      </c>
      <c r="F2329" s="169">
        <v>23.32</v>
      </c>
      <c r="G2329" s="147">
        <v>9</v>
      </c>
    </row>
    <row r="2330" spans="1:7" x14ac:dyDescent="0.25">
      <c r="A2330" s="166" t="s">
        <v>4788</v>
      </c>
      <c r="B2330" s="167" t="s">
        <v>4789</v>
      </c>
      <c r="C2330" s="168" t="s">
        <v>158</v>
      </c>
      <c r="D2330" s="169">
        <v>16.57</v>
      </c>
      <c r="E2330" s="169">
        <v>6.85</v>
      </c>
      <c r="F2330" s="169">
        <v>23.42</v>
      </c>
      <c r="G2330" s="147">
        <v>9</v>
      </c>
    </row>
    <row r="2331" spans="1:7" x14ac:dyDescent="0.25">
      <c r="A2331" s="166" t="s">
        <v>4790</v>
      </c>
      <c r="B2331" s="167" t="s">
        <v>4791</v>
      </c>
      <c r="C2331" s="168" t="s">
        <v>158</v>
      </c>
      <c r="D2331" s="169">
        <v>23.41</v>
      </c>
      <c r="E2331" s="169">
        <v>6.85</v>
      </c>
      <c r="F2331" s="169">
        <v>30.26</v>
      </c>
      <c r="G2331" s="147">
        <v>9</v>
      </c>
    </row>
    <row r="2332" spans="1:7" x14ac:dyDescent="0.25">
      <c r="A2332" s="166" t="s">
        <v>4792</v>
      </c>
      <c r="B2332" s="167" t="s">
        <v>4793</v>
      </c>
      <c r="C2332" s="168" t="s">
        <v>158</v>
      </c>
      <c r="D2332" s="169">
        <v>33.32</v>
      </c>
      <c r="E2332" s="169">
        <v>9.1300000000000008</v>
      </c>
      <c r="F2332" s="169">
        <v>42.45</v>
      </c>
      <c r="G2332" s="147">
        <v>9</v>
      </c>
    </row>
    <row r="2333" spans="1:7" x14ac:dyDescent="0.25">
      <c r="A2333" s="166" t="s">
        <v>4794</v>
      </c>
      <c r="B2333" s="167" t="s">
        <v>4795</v>
      </c>
      <c r="C2333" s="168" t="s">
        <v>158</v>
      </c>
      <c r="D2333" s="169">
        <v>34.479999999999997</v>
      </c>
      <c r="E2333" s="169">
        <v>9.1300000000000008</v>
      </c>
      <c r="F2333" s="169">
        <v>43.61</v>
      </c>
      <c r="G2333" s="147">
        <v>9</v>
      </c>
    </row>
    <row r="2334" spans="1:7" x14ac:dyDescent="0.25">
      <c r="A2334" s="166" t="s">
        <v>4796</v>
      </c>
      <c r="B2334" s="167" t="s">
        <v>4797</v>
      </c>
      <c r="C2334" s="168" t="s">
        <v>158</v>
      </c>
      <c r="D2334" s="169">
        <v>43.61</v>
      </c>
      <c r="E2334" s="169">
        <v>9.1300000000000008</v>
      </c>
      <c r="F2334" s="169">
        <v>52.74</v>
      </c>
      <c r="G2334" s="147">
        <v>9</v>
      </c>
    </row>
    <row r="2335" spans="1:7" x14ac:dyDescent="0.25">
      <c r="A2335" s="166" t="s">
        <v>4798</v>
      </c>
      <c r="B2335" s="167" t="s">
        <v>4799</v>
      </c>
      <c r="C2335" s="168" t="s">
        <v>158</v>
      </c>
      <c r="D2335" s="169">
        <v>48.27</v>
      </c>
      <c r="E2335" s="169">
        <v>9.1300000000000008</v>
      </c>
      <c r="F2335" s="169">
        <v>57.4</v>
      </c>
      <c r="G2335" s="147">
        <v>9</v>
      </c>
    </row>
    <row r="2336" spans="1:7" x14ac:dyDescent="0.25">
      <c r="A2336" s="166" t="s">
        <v>4800</v>
      </c>
      <c r="B2336" s="167" t="s">
        <v>4801</v>
      </c>
      <c r="C2336" s="168"/>
      <c r="D2336" s="169"/>
      <c r="E2336" s="169"/>
      <c r="F2336" s="169"/>
      <c r="G2336" s="147">
        <v>9</v>
      </c>
    </row>
    <row r="2337" spans="1:7" ht="30" x14ac:dyDescent="0.25">
      <c r="A2337" s="166" t="s">
        <v>4802</v>
      </c>
      <c r="B2337" s="167" t="s">
        <v>4803</v>
      </c>
      <c r="C2337" s="168" t="s">
        <v>268</v>
      </c>
      <c r="D2337" s="169">
        <v>6.85</v>
      </c>
      <c r="E2337" s="169">
        <v>6.85</v>
      </c>
      <c r="F2337" s="169">
        <v>13.7</v>
      </c>
      <c r="G2337" s="147">
        <v>5</v>
      </c>
    </row>
    <row r="2338" spans="1:7" ht="30" x14ac:dyDescent="0.25">
      <c r="A2338" s="166" t="s">
        <v>4804</v>
      </c>
      <c r="B2338" s="167" t="s">
        <v>4805</v>
      </c>
      <c r="C2338" s="168" t="s">
        <v>268</v>
      </c>
      <c r="D2338" s="169">
        <v>11.89</v>
      </c>
      <c r="E2338" s="169">
        <v>6.85</v>
      </c>
      <c r="F2338" s="169">
        <v>18.739999999999998</v>
      </c>
      <c r="G2338" s="147">
        <v>9</v>
      </c>
    </row>
    <row r="2339" spans="1:7" ht="30" x14ac:dyDescent="0.25">
      <c r="A2339" s="166" t="s">
        <v>4806</v>
      </c>
      <c r="B2339" s="167" t="s">
        <v>4807</v>
      </c>
      <c r="C2339" s="168" t="s">
        <v>268</v>
      </c>
      <c r="D2339" s="169">
        <v>29.51</v>
      </c>
      <c r="E2339" s="169">
        <v>6.85</v>
      </c>
      <c r="F2339" s="169">
        <v>36.36</v>
      </c>
      <c r="G2339" s="147">
        <v>9</v>
      </c>
    </row>
    <row r="2340" spans="1:7" ht="30" x14ac:dyDescent="0.25">
      <c r="A2340" s="166" t="s">
        <v>4808</v>
      </c>
      <c r="B2340" s="167" t="s">
        <v>4809</v>
      </c>
      <c r="C2340" s="168" t="s">
        <v>268</v>
      </c>
      <c r="D2340" s="169">
        <v>0.8</v>
      </c>
      <c r="E2340" s="169">
        <v>3.66</v>
      </c>
      <c r="F2340" s="169">
        <v>4.46</v>
      </c>
      <c r="G2340" s="147">
        <v>9</v>
      </c>
    </row>
    <row r="2341" spans="1:7" x14ac:dyDescent="0.25">
      <c r="A2341" s="166" t="s">
        <v>4810</v>
      </c>
      <c r="B2341" s="167" t="s">
        <v>4811</v>
      </c>
      <c r="C2341" s="168" t="s">
        <v>268</v>
      </c>
      <c r="D2341" s="169">
        <v>2.0099999999999998</v>
      </c>
      <c r="E2341" s="169">
        <v>13.69</v>
      </c>
      <c r="F2341" s="169">
        <v>15.7</v>
      </c>
      <c r="G2341" s="147">
        <v>9</v>
      </c>
    </row>
    <row r="2342" spans="1:7" ht="30" x14ac:dyDescent="0.25">
      <c r="A2342" s="166" t="s">
        <v>4812</v>
      </c>
      <c r="B2342" s="167" t="s">
        <v>4813</v>
      </c>
      <c r="C2342" s="168" t="s">
        <v>268</v>
      </c>
      <c r="D2342" s="169">
        <v>7.37</v>
      </c>
      <c r="E2342" s="169">
        <v>5.48</v>
      </c>
      <c r="F2342" s="169">
        <v>12.85</v>
      </c>
      <c r="G2342" s="147">
        <v>9</v>
      </c>
    </row>
    <row r="2343" spans="1:7" ht="30" x14ac:dyDescent="0.25">
      <c r="A2343" s="166" t="s">
        <v>4814</v>
      </c>
      <c r="B2343" s="167" t="s">
        <v>4815</v>
      </c>
      <c r="C2343" s="168" t="s">
        <v>268</v>
      </c>
      <c r="D2343" s="169">
        <v>4.29</v>
      </c>
      <c r="E2343" s="169">
        <v>4.57</v>
      </c>
      <c r="F2343" s="169">
        <v>8.86</v>
      </c>
      <c r="G2343" s="147">
        <v>9</v>
      </c>
    </row>
    <row r="2344" spans="1:7" ht="30" x14ac:dyDescent="0.25">
      <c r="A2344" s="166" t="s">
        <v>4816</v>
      </c>
      <c r="B2344" s="167" t="s">
        <v>4817</v>
      </c>
      <c r="C2344" s="168" t="s">
        <v>268</v>
      </c>
      <c r="D2344" s="169">
        <v>15.28</v>
      </c>
      <c r="E2344" s="169">
        <v>5.93</v>
      </c>
      <c r="F2344" s="169">
        <v>21.21</v>
      </c>
      <c r="G2344" s="147">
        <v>9</v>
      </c>
    </row>
    <row r="2345" spans="1:7" ht="30" x14ac:dyDescent="0.25">
      <c r="A2345" s="166" t="s">
        <v>4818</v>
      </c>
      <c r="B2345" s="167" t="s">
        <v>4819</v>
      </c>
      <c r="C2345" s="168" t="s">
        <v>268</v>
      </c>
      <c r="D2345" s="169">
        <v>36.64</v>
      </c>
      <c r="E2345" s="169">
        <v>7.3</v>
      </c>
      <c r="F2345" s="169">
        <v>43.94</v>
      </c>
      <c r="G2345" s="147">
        <v>9</v>
      </c>
    </row>
    <row r="2346" spans="1:7" ht="30" x14ac:dyDescent="0.25">
      <c r="A2346" s="166" t="s">
        <v>4820</v>
      </c>
      <c r="B2346" s="167" t="s">
        <v>4821</v>
      </c>
      <c r="C2346" s="168" t="s">
        <v>268</v>
      </c>
      <c r="D2346" s="169">
        <v>67.95</v>
      </c>
      <c r="E2346" s="169">
        <v>9.59</v>
      </c>
      <c r="F2346" s="169">
        <v>77.540000000000006</v>
      </c>
      <c r="G2346" s="147">
        <v>9</v>
      </c>
    </row>
    <row r="2347" spans="1:7" ht="30" x14ac:dyDescent="0.25">
      <c r="A2347" s="166" t="s">
        <v>4822</v>
      </c>
      <c r="B2347" s="167" t="s">
        <v>4823</v>
      </c>
      <c r="C2347" s="168" t="s">
        <v>268</v>
      </c>
      <c r="D2347" s="169">
        <v>12.02</v>
      </c>
      <c r="E2347" s="169">
        <v>5.48</v>
      </c>
      <c r="F2347" s="169">
        <v>17.5</v>
      </c>
      <c r="G2347" s="147">
        <v>9</v>
      </c>
    </row>
    <row r="2348" spans="1:7" ht="30" x14ac:dyDescent="0.25">
      <c r="A2348" s="166" t="s">
        <v>4824</v>
      </c>
      <c r="B2348" s="167" t="s">
        <v>4825</v>
      </c>
      <c r="C2348" s="168" t="s">
        <v>268</v>
      </c>
      <c r="D2348" s="169">
        <v>18.47</v>
      </c>
      <c r="E2348" s="169">
        <v>5.93</v>
      </c>
      <c r="F2348" s="169">
        <v>24.4</v>
      </c>
      <c r="G2348" s="147">
        <v>9</v>
      </c>
    </row>
    <row r="2349" spans="1:7" ht="30" x14ac:dyDescent="0.25">
      <c r="A2349" s="166" t="s">
        <v>4826</v>
      </c>
      <c r="B2349" s="167" t="s">
        <v>4827</v>
      </c>
      <c r="C2349" s="168" t="s">
        <v>268</v>
      </c>
      <c r="D2349" s="169">
        <v>40.31</v>
      </c>
      <c r="E2349" s="169">
        <v>7.3</v>
      </c>
      <c r="F2349" s="169">
        <v>47.61</v>
      </c>
      <c r="G2349" s="147">
        <v>9</v>
      </c>
    </row>
    <row r="2350" spans="1:7" ht="30" x14ac:dyDescent="0.25">
      <c r="A2350" s="166" t="s">
        <v>4828</v>
      </c>
      <c r="B2350" s="167" t="s">
        <v>4829</v>
      </c>
      <c r="C2350" s="168" t="s">
        <v>268</v>
      </c>
      <c r="D2350" s="169">
        <v>13.34</v>
      </c>
      <c r="E2350" s="169">
        <v>5.48</v>
      </c>
      <c r="F2350" s="169">
        <v>18.82</v>
      </c>
      <c r="G2350" s="147">
        <v>9</v>
      </c>
    </row>
    <row r="2351" spans="1:7" ht="30" x14ac:dyDescent="0.25">
      <c r="A2351" s="166" t="s">
        <v>4830</v>
      </c>
      <c r="B2351" s="167" t="s">
        <v>4831</v>
      </c>
      <c r="C2351" s="168" t="s">
        <v>268</v>
      </c>
      <c r="D2351" s="169">
        <v>19.989999999999998</v>
      </c>
      <c r="E2351" s="169">
        <v>5.93</v>
      </c>
      <c r="F2351" s="169">
        <v>25.92</v>
      </c>
      <c r="G2351" s="147">
        <v>9</v>
      </c>
    </row>
    <row r="2352" spans="1:7" ht="30" x14ac:dyDescent="0.25">
      <c r="A2352" s="166" t="s">
        <v>4832</v>
      </c>
      <c r="B2352" s="167" t="s">
        <v>4833</v>
      </c>
      <c r="C2352" s="168" t="s">
        <v>268</v>
      </c>
      <c r="D2352" s="169">
        <v>46.65</v>
      </c>
      <c r="E2352" s="169">
        <v>7.3</v>
      </c>
      <c r="F2352" s="169">
        <v>53.95</v>
      </c>
      <c r="G2352" s="147">
        <v>9</v>
      </c>
    </row>
    <row r="2353" spans="1:7" x14ac:dyDescent="0.25">
      <c r="A2353" s="166" t="s">
        <v>4834</v>
      </c>
      <c r="B2353" s="167" t="s">
        <v>4835</v>
      </c>
      <c r="C2353" s="168"/>
      <c r="D2353" s="169"/>
      <c r="E2353" s="169"/>
      <c r="F2353" s="169"/>
      <c r="G2353" s="147">
        <v>9</v>
      </c>
    </row>
    <row r="2354" spans="1:7" ht="30" x14ac:dyDescent="0.25">
      <c r="A2354" s="166" t="s">
        <v>4836</v>
      </c>
      <c r="B2354" s="167" t="s">
        <v>4837</v>
      </c>
      <c r="C2354" s="168" t="s">
        <v>268</v>
      </c>
      <c r="D2354" s="169">
        <v>4.9800000000000004</v>
      </c>
      <c r="E2354" s="169">
        <v>4.57</v>
      </c>
      <c r="F2354" s="169">
        <v>9.5500000000000007</v>
      </c>
      <c r="G2354" s="147">
        <v>9</v>
      </c>
    </row>
    <row r="2355" spans="1:7" ht="30" x14ac:dyDescent="0.25">
      <c r="A2355" s="166" t="s">
        <v>4838</v>
      </c>
      <c r="B2355" s="167" t="s">
        <v>4839</v>
      </c>
      <c r="C2355" s="168" t="s">
        <v>268</v>
      </c>
      <c r="D2355" s="169">
        <v>6.9</v>
      </c>
      <c r="E2355" s="169">
        <v>4.57</v>
      </c>
      <c r="F2355" s="169">
        <v>11.47</v>
      </c>
      <c r="G2355" s="147">
        <v>5</v>
      </c>
    </row>
    <row r="2356" spans="1:7" ht="30" x14ac:dyDescent="0.25">
      <c r="A2356" s="166" t="s">
        <v>4840</v>
      </c>
      <c r="B2356" s="167" t="s">
        <v>4841</v>
      </c>
      <c r="C2356" s="168" t="s">
        <v>268</v>
      </c>
      <c r="D2356" s="169">
        <v>7.68</v>
      </c>
      <c r="E2356" s="169">
        <v>4.57</v>
      </c>
      <c r="F2356" s="169">
        <v>12.25</v>
      </c>
      <c r="G2356" s="147">
        <v>9</v>
      </c>
    </row>
    <row r="2357" spans="1:7" x14ac:dyDescent="0.25">
      <c r="A2357" s="166" t="s">
        <v>4842</v>
      </c>
      <c r="B2357" s="167" t="s">
        <v>4843</v>
      </c>
      <c r="C2357" s="168"/>
      <c r="D2357" s="169"/>
      <c r="E2357" s="169"/>
      <c r="F2357" s="169"/>
      <c r="G2357" s="147">
        <v>9</v>
      </c>
    </row>
    <row r="2358" spans="1:7" x14ac:dyDescent="0.25">
      <c r="A2358" s="166" t="s">
        <v>4844</v>
      </c>
      <c r="B2358" s="167" t="s">
        <v>4845</v>
      </c>
      <c r="C2358" s="168" t="s">
        <v>268</v>
      </c>
      <c r="D2358" s="169">
        <v>7.17</v>
      </c>
      <c r="E2358" s="169">
        <v>6.51</v>
      </c>
      <c r="F2358" s="169">
        <v>13.68</v>
      </c>
      <c r="G2358" s="147">
        <v>9</v>
      </c>
    </row>
    <row r="2359" spans="1:7" x14ac:dyDescent="0.25">
      <c r="A2359" s="166" t="s">
        <v>4846</v>
      </c>
      <c r="B2359" s="167" t="s">
        <v>4847</v>
      </c>
      <c r="C2359" s="168" t="s">
        <v>268</v>
      </c>
      <c r="D2359" s="169">
        <v>2.83</v>
      </c>
      <c r="E2359" s="169">
        <v>6.51</v>
      </c>
      <c r="F2359" s="169">
        <v>9.34</v>
      </c>
      <c r="G2359" s="147">
        <v>5</v>
      </c>
    </row>
    <row r="2360" spans="1:7" x14ac:dyDescent="0.25">
      <c r="A2360" s="166" t="s">
        <v>4848</v>
      </c>
      <c r="B2360" s="167" t="s">
        <v>4849</v>
      </c>
      <c r="C2360" s="168"/>
      <c r="D2360" s="169"/>
      <c r="E2360" s="169"/>
      <c r="F2360" s="169"/>
      <c r="G2360" s="147">
        <v>9</v>
      </c>
    </row>
    <row r="2361" spans="1:7" x14ac:dyDescent="0.25">
      <c r="A2361" s="166" t="s">
        <v>4850</v>
      </c>
      <c r="B2361" s="167" t="s">
        <v>4851</v>
      </c>
      <c r="C2361" s="168" t="s">
        <v>268</v>
      </c>
      <c r="D2361" s="169">
        <v>4.03</v>
      </c>
      <c r="E2361" s="169">
        <v>6.51</v>
      </c>
      <c r="F2361" s="169">
        <v>10.54</v>
      </c>
      <c r="G2361" s="147">
        <v>9</v>
      </c>
    </row>
    <row r="2362" spans="1:7" x14ac:dyDescent="0.25">
      <c r="A2362" s="166" t="s">
        <v>4852</v>
      </c>
      <c r="B2362" s="167" t="s">
        <v>4853</v>
      </c>
      <c r="C2362" s="168" t="s">
        <v>268</v>
      </c>
      <c r="D2362" s="169">
        <v>8.09</v>
      </c>
      <c r="E2362" s="169">
        <v>6.51</v>
      </c>
      <c r="F2362" s="169">
        <v>14.6</v>
      </c>
      <c r="G2362" s="147">
        <v>5</v>
      </c>
    </row>
    <row r="2363" spans="1:7" x14ac:dyDescent="0.25">
      <c r="A2363" s="166" t="s">
        <v>4854</v>
      </c>
      <c r="B2363" s="167" t="s">
        <v>4855</v>
      </c>
      <c r="C2363" s="168"/>
      <c r="D2363" s="169"/>
      <c r="E2363" s="169"/>
      <c r="F2363" s="169"/>
      <c r="G2363" s="147">
        <v>9</v>
      </c>
    </row>
    <row r="2364" spans="1:7" x14ac:dyDescent="0.25">
      <c r="A2364" s="166" t="s">
        <v>4856</v>
      </c>
      <c r="B2364" s="167" t="s">
        <v>4857</v>
      </c>
      <c r="C2364" s="168" t="s">
        <v>268</v>
      </c>
      <c r="D2364" s="169">
        <v>1.75</v>
      </c>
      <c r="E2364" s="169">
        <v>5.0199999999999996</v>
      </c>
      <c r="F2364" s="169">
        <v>6.77</v>
      </c>
      <c r="G2364" s="147">
        <v>9</v>
      </c>
    </row>
    <row r="2365" spans="1:7" x14ac:dyDescent="0.25">
      <c r="A2365" s="166" t="s">
        <v>4858</v>
      </c>
      <c r="B2365" s="167" t="s">
        <v>4859</v>
      </c>
      <c r="C2365" s="168" t="s">
        <v>268</v>
      </c>
      <c r="D2365" s="169">
        <v>18.72</v>
      </c>
      <c r="E2365" s="169">
        <v>5.0199999999999996</v>
      </c>
      <c r="F2365" s="169">
        <v>23.74</v>
      </c>
      <c r="G2365" s="147">
        <v>5</v>
      </c>
    </row>
    <row r="2366" spans="1:7" x14ac:dyDescent="0.25">
      <c r="A2366" s="166" t="s">
        <v>4860</v>
      </c>
      <c r="B2366" s="167" t="s">
        <v>4861</v>
      </c>
      <c r="C2366" s="168" t="s">
        <v>268</v>
      </c>
      <c r="D2366" s="169">
        <v>8.27</v>
      </c>
      <c r="E2366" s="169">
        <v>3.88</v>
      </c>
      <c r="F2366" s="169">
        <v>12.15</v>
      </c>
      <c r="G2366" s="147">
        <v>9</v>
      </c>
    </row>
    <row r="2367" spans="1:7" x14ac:dyDescent="0.25">
      <c r="A2367" s="166" t="s">
        <v>4862</v>
      </c>
      <c r="B2367" s="167" t="s">
        <v>4863</v>
      </c>
      <c r="C2367" s="168" t="s">
        <v>268</v>
      </c>
      <c r="D2367" s="169">
        <v>3.59</v>
      </c>
      <c r="E2367" s="169">
        <v>5.0199999999999996</v>
      </c>
      <c r="F2367" s="169">
        <v>8.61</v>
      </c>
      <c r="G2367" s="147">
        <v>9</v>
      </c>
    </row>
    <row r="2368" spans="1:7" x14ac:dyDescent="0.25">
      <c r="A2368" s="166" t="s">
        <v>4864</v>
      </c>
      <c r="B2368" s="167" t="s">
        <v>4865</v>
      </c>
      <c r="C2368" s="168" t="s">
        <v>268</v>
      </c>
      <c r="D2368" s="169">
        <v>4.6500000000000004</v>
      </c>
      <c r="E2368" s="169">
        <v>3.88</v>
      </c>
      <c r="F2368" s="169">
        <v>8.5299999999999994</v>
      </c>
      <c r="G2368" s="147">
        <v>9</v>
      </c>
    </row>
    <row r="2369" spans="1:7" x14ac:dyDescent="0.25">
      <c r="A2369" s="166" t="s">
        <v>4866</v>
      </c>
      <c r="B2369" s="167" t="s">
        <v>4867</v>
      </c>
      <c r="C2369" s="168" t="s">
        <v>268</v>
      </c>
      <c r="D2369" s="169">
        <v>20.190000000000001</v>
      </c>
      <c r="E2369" s="169">
        <v>5.0199999999999996</v>
      </c>
      <c r="F2369" s="169">
        <v>25.21</v>
      </c>
      <c r="G2369" s="147">
        <v>9</v>
      </c>
    </row>
    <row r="2370" spans="1:7" x14ac:dyDescent="0.25">
      <c r="A2370" s="166" t="s">
        <v>4868</v>
      </c>
      <c r="B2370" s="167" t="s">
        <v>4869</v>
      </c>
      <c r="C2370" s="168" t="s">
        <v>268</v>
      </c>
      <c r="D2370" s="169">
        <v>4.6399999999999997</v>
      </c>
      <c r="E2370" s="169">
        <v>5.0199999999999996</v>
      </c>
      <c r="F2370" s="169">
        <v>9.66</v>
      </c>
      <c r="G2370" s="147">
        <v>9</v>
      </c>
    </row>
    <row r="2371" spans="1:7" x14ac:dyDescent="0.25">
      <c r="A2371" s="166" t="s">
        <v>4870</v>
      </c>
      <c r="B2371" s="167" t="s">
        <v>4871</v>
      </c>
      <c r="C2371" s="168"/>
      <c r="D2371" s="169"/>
      <c r="E2371" s="169"/>
      <c r="F2371" s="169"/>
      <c r="G2371" s="147">
        <v>9</v>
      </c>
    </row>
    <row r="2372" spans="1:7" x14ac:dyDescent="0.25">
      <c r="A2372" s="166" t="s">
        <v>4872</v>
      </c>
      <c r="B2372" s="167" t="s">
        <v>4873</v>
      </c>
      <c r="C2372" s="168" t="s">
        <v>158</v>
      </c>
      <c r="D2372" s="169">
        <v>9.8000000000000007</v>
      </c>
      <c r="E2372" s="169">
        <v>7.61</v>
      </c>
      <c r="F2372" s="169">
        <v>17.41</v>
      </c>
      <c r="G2372" s="147">
        <v>9</v>
      </c>
    </row>
    <row r="2373" spans="1:7" x14ac:dyDescent="0.25">
      <c r="A2373" s="166" t="s">
        <v>4874</v>
      </c>
      <c r="B2373" s="167" t="s">
        <v>4875</v>
      </c>
      <c r="C2373" s="168" t="s">
        <v>268</v>
      </c>
      <c r="D2373" s="169"/>
      <c r="E2373" s="169">
        <v>6.51</v>
      </c>
      <c r="F2373" s="169">
        <v>6.51</v>
      </c>
      <c r="G2373" s="147">
        <v>5</v>
      </c>
    </row>
    <row r="2374" spans="1:7" x14ac:dyDescent="0.25">
      <c r="A2374" s="166" t="s">
        <v>4876</v>
      </c>
      <c r="B2374" s="167" t="s">
        <v>4877</v>
      </c>
      <c r="C2374" s="168" t="s">
        <v>268</v>
      </c>
      <c r="D2374" s="169"/>
      <c r="E2374" s="169">
        <v>13.01</v>
      </c>
      <c r="F2374" s="169">
        <v>13.01</v>
      </c>
      <c r="G2374" s="147">
        <v>9</v>
      </c>
    </row>
    <row r="2375" spans="1:7" x14ac:dyDescent="0.25">
      <c r="A2375" s="166" t="s">
        <v>4878</v>
      </c>
      <c r="B2375" s="167" t="s">
        <v>4879</v>
      </c>
      <c r="C2375" s="168"/>
      <c r="D2375" s="169"/>
      <c r="E2375" s="169"/>
      <c r="F2375" s="169"/>
      <c r="G2375" s="147">
        <v>9</v>
      </c>
    </row>
    <row r="2376" spans="1:7" x14ac:dyDescent="0.25">
      <c r="A2376" s="166" t="s">
        <v>4880</v>
      </c>
      <c r="B2376" s="167" t="s">
        <v>4881</v>
      </c>
      <c r="C2376" s="168" t="s">
        <v>268</v>
      </c>
      <c r="D2376" s="169">
        <v>1.74</v>
      </c>
      <c r="E2376" s="169">
        <v>0.91</v>
      </c>
      <c r="F2376" s="169">
        <v>2.65</v>
      </c>
      <c r="G2376" s="147">
        <v>9</v>
      </c>
    </row>
    <row r="2377" spans="1:7" x14ac:dyDescent="0.25">
      <c r="A2377" s="166" t="s">
        <v>58</v>
      </c>
      <c r="B2377" s="167" t="s">
        <v>4882</v>
      </c>
      <c r="C2377" s="168" t="s">
        <v>268</v>
      </c>
      <c r="D2377" s="169">
        <v>2.5</v>
      </c>
      <c r="E2377" s="169">
        <v>0.91</v>
      </c>
      <c r="F2377" s="169">
        <v>3.41</v>
      </c>
      <c r="G2377" s="147">
        <v>5</v>
      </c>
    </row>
    <row r="2378" spans="1:7" x14ac:dyDescent="0.25">
      <c r="A2378" s="166" t="s">
        <v>4883</v>
      </c>
      <c r="B2378" s="167" t="s">
        <v>4884</v>
      </c>
      <c r="C2378" s="168" t="s">
        <v>268</v>
      </c>
      <c r="D2378" s="169">
        <v>4.01</v>
      </c>
      <c r="E2378" s="169">
        <v>0.91</v>
      </c>
      <c r="F2378" s="169">
        <v>4.92</v>
      </c>
      <c r="G2378" s="147">
        <v>9</v>
      </c>
    </row>
    <row r="2379" spans="1:7" x14ac:dyDescent="0.25">
      <c r="A2379" s="166" t="s">
        <v>4885</v>
      </c>
      <c r="B2379" s="167" t="s">
        <v>4886</v>
      </c>
      <c r="C2379" s="168" t="s">
        <v>268</v>
      </c>
      <c r="D2379" s="169">
        <v>5.68</v>
      </c>
      <c r="E2379" s="169">
        <v>0.91</v>
      </c>
      <c r="F2379" s="169">
        <v>6.59</v>
      </c>
      <c r="G2379" s="147">
        <v>9</v>
      </c>
    </row>
    <row r="2380" spans="1:7" x14ac:dyDescent="0.25">
      <c r="A2380" s="166" t="s">
        <v>4887</v>
      </c>
      <c r="B2380" s="167" t="s">
        <v>4888</v>
      </c>
      <c r="C2380" s="168" t="s">
        <v>268</v>
      </c>
      <c r="D2380" s="169">
        <v>8.99</v>
      </c>
      <c r="E2380" s="169">
        <v>3.66</v>
      </c>
      <c r="F2380" s="169">
        <v>12.65</v>
      </c>
      <c r="G2380" s="147">
        <v>9</v>
      </c>
    </row>
    <row r="2381" spans="1:7" x14ac:dyDescent="0.25">
      <c r="A2381" s="166" t="s">
        <v>59</v>
      </c>
      <c r="B2381" s="167" t="s">
        <v>4889</v>
      </c>
      <c r="C2381" s="168" t="s">
        <v>268</v>
      </c>
      <c r="D2381" s="169">
        <v>13.72</v>
      </c>
      <c r="E2381" s="169">
        <v>4.1100000000000003</v>
      </c>
      <c r="F2381" s="169">
        <v>17.829999999999998</v>
      </c>
      <c r="G2381" s="147">
        <v>9</v>
      </c>
    </row>
    <row r="2382" spans="1:7" x14ac:dyDescent="0.25">
      <c r="A2382" s="166" t="s">
        <v>4890</v>
      </c>
      <c r="B2382" s="167" t="s">
        <v>4891</v>
      </c>
      <c r="C2382" s="168" t="s">
        <v>268</v>
      </c>
      <c r="D2382" s="169">
        <v>21.65</v>
      </c>
      <c r="E2382" s="169">
        <v>4.57</v>
      </c>
      <c r="F2382" s="169">
        <v>26.22</v>
      </c>
      <c r="G2382" s="147">
        <v>9</v>
      </c>
    </row>
    <row r="2383" spans="1:7" x14ac:dyDescent="0.25">
      <c r="A2383" s="166" t="s">
        <v>4892</v>
      </c>
      <c r="B2383" s="167" t="s">
        <v>4893</v>
      </c>
      <c r="C2383" s="168" t="s">
        <v>268</v>
      </c>
      <c r="D2383" s="169">
        <v>30.07</v>
      </c>
      <c r="E2383" s="169">
        <v>6.85</v>
      </c>
      <c r="F2383" s="169">
        <v>36.92</v>
      </c>
      <c r="G2383" s="147">
        <v>9</v>
      </c>
    </row>
    <row r="2384" spans="1:7" x14ac:dyDescent="0.25">
      <c r="A2384" s="166" t="s">
        <v>4894</v>
      </c>
      <c r="B2384" s="167" t="s">
        <v>4895</v>
      </c>
      <c r="C2384" s="168" t="s">
        <v>268</v>
      </c>
      <c r="D2384" s="169">
        <v>42.88</v>
      </c>
      <c r="E2384" s="169">
        <v>9.1300000000000008</v>
      </c>
      <c r="F2384" s="169">
        <v>52.01</v>
      </c>
      <c r="G2384" s="147">
        <v>9</v>
      </c>
    </row>
    <row r="2385" spans="1:7" x14ac:dyDescent="0.25">
      <c r="A2385" s="166" t="s">
        <v>4896</v>
      </c>
      <c r="B2385" s="167" t="s">
        <v>4897</v>
      </c>
      <c r="C2385" s="168" t="s">
        <v>268</v>
      </c>
      <c r="D2385" s="169">
        <v>59.9</v>
      </c>
      <c r="E2385" s="169">
        <v>11.41</v>
      </c>
      <c r="F2385" s="169">
        <v>71.31</v>
      </c>
      <c r="G2385" s="147">
        <v>9</v>
      </c>
    </row>
    <row r="2386" spans="1:7" x14ac:dyDescent="0.25">
      <c r="A2386" s="166" t="s">
        <v>4898</v>
      </c>
      <c r="B2386" s="167" t="s">
        <v>4899</v>
      </c>
      <c r="C2386" s="168" t="s">
        <v>268</v>
      </c>
      <c r="D2386" s="169">
        <v>78.63</v>
      </c>
      <c r="E2386" s="169">
        <v>13.69</v>
      </c>
      <c r="F2386" s="169">
        <v>92.32</v>
      </c>
      <c r="G2386" s="147">
        <v>9</v>
      </c>
    </row>
    <row r="2387" spans="1:7" x14ac:dyDescent="0.25">
      <c r="A2387" s="166" t="s">
        <v>4900</v>
      </c>
      <c r="B2387" s="167" t="s">
        <v>4901</v>
      </c>
      <c r="C2387" s="168" t="s">
        <v>268</v>
      </c>
      <c r="D2387" s="169">
        <v>97.89</v>
      </c>
      <c r="E2387" s="169">
        <v>15.98</v>
      </c>
      <c r="F2387" s="169">
        <v>113.87</v>
      </c>
      <c r="G2387" s="147">
        <v>9</v>
      </c>
    </row>
    <row r="2388" spans="1:7" x14ac:dyDescent="0.25">
      <c r="A2388" s="166" t="s">
        <v>4902</v>
      </c>
      <c r="B2388" s="167" t="s">
        <v>4903</v>
      </c>
      <c r="C2388" s="168" t="s">
        <v>268</v>
      </c>
      <c r="D2388" s="169">
        <v>125.22</v>
      </c>
      <c r="E2388" s="169">
        <v>15.98</v>
      </c>
      <c r="F2388" s="169">
        <v>141.19999999999999</v>
      </c>
      <c r="G2388" s="147">
        <v>9</v>
      </c>
    </row>
    <row r="2389" spans="1:7" x14ac:dyDescent="0.25">
      <c r="A2389" s="166" t="s">
        <v>4904</v>
      </c>
      <c r="B2389" s="167" t="s">
        <v>4905</v>
      </c>
      <c r="C2389" s="168" t="s">
        <v>268</v>
      </c>
      <c r="D2389" s="169">
        <v>153.47</v>
      </c>
      <c r="E2389" s="169">
        <v>18.260000000000002</v>
      </c>
      <c r="F2389" s="169">
        <v>171.73</v>
      </c>
      <c r="G2389" s="147">
        <v>9</v>
      </c>
    </row>
    <row r="2390" spans="1:7" x14ac:dyDescent="0.25">
      <c r="A2390" s="166" t="s">
        <v>4906</v>
      </c>
      <c r="B2390" s="167" t="s">
        <v>4907</v>
      </c>
      <c r="C2390" s="168" t="s">
        <v>268</v>
      </c>
      <c r="D2390" s="169">
        <v>202.93</v>
      </c>
      <c r="E2390" s="169">
        <v>20.55</v>
      </c>
      <c r="F2390" s="169">
        <v>223.48</v>
      </c>
      <c r="G2390" s="147">
        <v>9</v>
      </c>
    </row>
    <row r="2391" spans="1:7" ht="30" x14ac:dyDescent="0.25">
      <c r="A2391" s="166" t="s">
        <v>4908</v>
      </c>
      <c r="B2391" s="167" t="s">
        <v>4909</v>
      </c>
      <c r="C2391" s="168" t="s">
        <v>268</v>
      </c>
      <c r="D2391" s="169">
        <v>5.5</v>
      </c>
      <c r="E2391" s="169">
        <v>1.82</v>
      </c>
      <c r="F2391" s="169">
        <v>7.32</v>
      </c>
      <c r="G2391" s="147">
        <v>9</v>
      </c>
    </row>
    <row r="2392" spans="1:7" ht="30" x14ac:dyDescent="0.25">
      <c r="A2392" s="166" t="s">
        <v>4910</v>
      </c>
      <c r="B2392" s="167" t="s">
        <v>4911</v>
      </c>
      <c r="C2392" s="168" t="s">
        <v>268</v>
      </c>
      <c r="D2392" s="169">
        <v>5.0599999999999996</v>
      </c>
      <c r="E2392" s="169">
        <v>0.91</v>
      </c>
      <c r="F2392" s="169">
        <v>5.97</v>
      </c>
      <c r="G2392" s="147">
        <v>9</v>
      </c>
    </row>
    <row r="2393" spans="1:7" ht="30" x14ac:dyDescent="0.25">
      <c r="A2393" s="166" t="s">
        <v>4912</v>
      </c>
      <c r="B2393" s="167" t="s">
        <v>4913</v>
      </c>
      <c r="C2393" s="168" t="s">
        <v>268</v>
      </c>
      <c r="D2393" s="169">
        <v>7.77</v>
      </c>
      <c r="E2393" s="169">
        <v>2.2799999999999998</v>
      </c>
      <c r="F2393" s="169">
        <v>10.050000000000001</v>
      </c>
      <c r="G2393" s="147">
        <v>9</v>
      </c>
    </row>
    <row r="2394" spans="1:7" ht="30" x14ac:dyDescent="0.25">
      <c r="A2394" s="166" t="s">
        <v>4914</v>
      </c>
      <c r="B2394" s="167" t="s">
        <v>4915</v>
      </c>
      <c r="C2394" s="168" t="s">
        <v>268</v>
      </c>
      <c r="D2394" s="169">
        <v>27.94</v>
      </c>
      <c r="E2394" s="169">
        <v>4.57</v>
      </c>
      <c r="F2394" s="169">
        <v>32.51</v>
      </c>
      <c r="G2394" s="147">
        <v>9</v>
      </c>
    </row>
    <row r="2395" spans="1:7" ht="30" x14ac:dyDescent="0.25">
      <c r="A2395" s="166" t="s">
        <v>4916</v>
      </c>
      <c r="B2395" s="167" t="s">
        <v>4917</v>
      </c>
      <c r="C2395" s="168" t="s">
        <v>268</v>
      </c>
      <c r="D2395" s="169">
        <v>70.930000000000007</v>
      </c>
      <c r="E2395" s="169">
        <v>13.69</v>
      </c>
      <c r="F2395" s="169">
        <v>84.62</v>
      </c>
      <c r="G2395" s="147">
        <v>9</v>
      </c>
    </row>
    <row r="2396" spans="1:7" ht="30" x14ac:dyDescent="0.25">
      <c r="A2396" s="166" t="s">
        <v>4918</v>
      </c>
      <c r="B2396" s="167" t="s">
        <v>4919</v>
      </c>
      <c r="C2396" s="168" t="s">
        <v>268</v>
      </c>
      <c r="D2396" s="169">
        <v>96.49</v>
      </c>
      <c r="E2396" s="169">
        <v>18.260000000000002</v>
      </c>
      <c r="F2396" s="169">
        <v>114.75</v>
      </c>
      <c r="G2396" s="147">
        <v>9</v>
      </c>
    </row>
    <row r="2397" spans="1:7" ht="30" x14ac:dyDescent="0.25">
      <c r="A2397" s="166" t="s">
        <v>4920</v>
      </c>
      <c r="B2397" s="167" t="s">
        <v>4921</v>
      </c>
      <c r="C2397" s="168" t="s">
        <v>268</v>
      </c>
      <c r="D2397" s="169">
        <v>36.22</v>
      </c>
      <c r="E2397" s="169">
        <v>5.93</v>
      </c>
      <c r="F2397" s="169">
        <v>42.15</v>
      </c>
      <c r="G2397" s="147">
        <v>9</v>
      </c>
    </row>
    <row r="2398" spans="1:7" x14ac:dyDescent="0.25">
      <c r="A2398" s="166" t="s">
        <v>4922</v>
      </c>
      <c r="B2398" s="167" t="s">
        <v>4923</v>
      </c>
      <c r="C2398" s="168"/>
      <c r="D2398" s="169"/>
      <c r="E2398" s="169"/>
      <c r="F2398" s="169"/>
      <c r="G2398" s="147">
        <v>9</v>
      </c>
    </row>
    <row r="2399" spans="1:7" x14ac:dyDescent="0.25">
      <c r="A2399" s="166" t="s">
        <v>4924</v>
      </c>
      <c r="B2399" s="167" t="s">
        <v>4925</v>
      </c>
      <c r="C2399" s="168" t="s">
        <v>268</v>
      </c>
      <c r="D2399" s="169">
        <v>5.49</v>
      </c>
      <c r="E2399" s="169">
        <v>5.48</v>
      </c>
      <c r="F2399" s="169">
        <v>10.97</v>
      </c>
      <c r="G2399" s="147">
        <v>9</v>
      </c>
    </row>
    <row r="2400" spans="1:7" x14ac:dyDescent="0.25">
      <c r="A2400" s="166" t="s">
        <v>4926</v>
      </c>
      <c r="B2400" s="167" t="s">
        <v>4927</v>
      </c>
      <c r="C2400" s="168" t="s">
        <v>268</v>
      </c>
      <c r="D2400" s="169">
        <v>8.8000000000000007</v>
      </c>
      <c r="E2400" s="169">
        <v>6.85</v>
      </c>
      <c r="F2400" s="169">
        <v>15.65</v>
      </c>
      <c r="G2400" s="147">
        <v>5</v>
      </c>
    </row>
    <row r="2401" spans="1:7" x14ac:dyDescent="0.25">
      <c r="A2401" s="166" t="s">
        <v>4928</v>
      </c>
      <c r="B2401" s="167" t="s">
        <v>4929</v>
      </c>
      <c r="C2401" s="168" t="s">
        <v>268</v>
      </c>
      <c r="D2401" s="169">
        <v>14.27</v>
      </c>
      <c r="E2401" s="169">
        <v>8.2100000000000009</v>
      </c>
      <c r="F2401" s="169">
        <v>22.48</v>
      </c>
      <c r="G2401" s="147">
        <v>9</v>
      </c>
    </row>
    <row r="2402" spans="1:7" x14ac:dyDescent="0.25">
      <c r="A2402" s="166" t="s">
        <v>4930</v>
      </c>
      <c r="B2402" s="167" t="s">
        <v>4931</v>
      </c>
      <c r="C2402" s="168" t="s">
        <v>268</v>
      </c>
      <c r="D2402" s="169">
        <v>20.74</v>
      </c>
      <c r="E2402" s="169">
        <v>9.59</v>
      </c>
      <c r="F2402" s="169">
        <v>30.33</v>
      </c>
      <c r="G2402" s="147">
        <v>9</v>
      </c>
    </row>
    <row r="2403" spans="1:7" x14ac:dyDescent="0.25">
      <c r="A2403" s="166" t="s">
        <v>4932</v>
      </c>
      <c r="B2403" s="167" t="s">
        <v>4933</v>
      </c>
      <c r="C2403" s="168" t="s">
        <v>268</v>
      </c>
      <c r="D2403" s="169">
        <v>17.93</v>
      </c>
      <c r="E2403" s="169">
        <v>5.48</v>
      </c>
      <c r="F2403" s="169">
        <v>23.41</v>
      </c>
      <c r="G2403" s="147">
        <v>9</v>
      </c>
    </row>
    <row r="2404" spans="1:7" x14ac:dyDescent="0.25">
      <c r="A2404" s="166" t="s">
        <v>4934</v>
      </c>
      <c r="B2404" s="167" t="s">
        <v>4935</v>
      </c>
      <c r="C2404" s="168" t="s">
        <v>268</v>
      </c>
      <c r="D2404" s="169">
        <v>28.18</v>
      </c>
      <c r="E2404" s="169">
        <v>12.78</v>
      </c>
      <c r="F2404" s="169">
        <v>40.96</v>
      </c>
      <c r="G2404" s="147">
        <v>9</v>
      </c>
    </row>
    <row r="2405" spans="1:7" x14ac:dyDescent="0.25">
      <c r="A2405" s="166" t="s">
        <v>4936</v>
      </c>
      <c r="B2405" s="167" t="s">
        <v>4937</v>
      </c>
      <c r="C2405" s="168"/>
      <c r="D2405" s="169"/>
      <c r="E2405" s="169"/>
      <c r="F2405" s="169"/>
      <c r="G2405" s="147">
        <v>9</v>
      </c>
    </row>
    <row r="2406" spans="1:7" x14ac:dyDescent="0.25">
      <c r="A2406" s="166" t="s">
        <v>4938</v>
      </c>
      <c r="B2406" s="167" t="s">
        <v>4939</v>
      </c>
      <c r="C2406" s="168" t="s">
        <v>268</v>
      </c>
      <c r="D2406" s="169">
        <v>96.45</v>
      </c>
      <c r="E2406" s="169">
        <v>1.37</v>
      </c>
      <c r="F2406" s="169">
        <v>97.82</v>
      </c>
      <c r="G2406" s="147">
        <v>9</v>
      </c>
    </row>
    <row r="2407" spans="1:7" x14ac:dyDescent="0.25">
      <c r="A2407" s="166" t="s">
        <v>4940</v>
      </c>
      <c r="B2407" s="167" t="s">
        <v>4941</v>
      </c>
      <c r="C2407" s="168" t="s">
        <v>268</v>
      </c>
      <c r="D2407" s="169">
        <v>112.87</v>
      </c>
      <c r="E2407" s="169">
        <v>1.37</v>
      </c>
      <c r="F2407" s="169">
        <v>114.24</v>
      </c>
      <c r="G2407" s="147">
        <v>5</v>
      </c>
    </row>
    <row r="2408" spans="1:7" ht="30" x14ac:dyDescent="0.25">
      <c r="A2408" s="166" t="s">
        <v>4942</v>
      </c>
      <c r="B2408" s="167" t="s">
        <v>4943</v>
      </c>
      <c r="C2408" s="168"/>
      <c r="D2408" s="169"/>
      <c r="E2408" s="169"/>
      <c r="F2408" s="169"/>
      <c r="G2408" s="147">
        <v>9</v>
      </c>
    </row>
    <row r="2409" spans="1:7" ht="30" x14ac:dyDescent="0.25">
      <c r="A2409" s="166" t="s">
        <v>4944</v>
      </c>
      <c r="B2409" s="167" t="s">
        <v>4945</v>
      </c>
      <c r="C2409" s="168" t="s">
        <v>268</v>
      </c>
      <c r="D2409" s="169">
        <v>2.15</v>
      </c>
      <c r="E2409" s="169">
        <v>1.82</v>
      </c>
      <c r="F2409" s="169">
        <v>3.97</v>
      </c>
      <c r="G2409" s="147">
        <v>9</v>
      </c>
    </row>
    <row r="2410" spans="1:7" ht="30" x14ac:dyDescent="0.25">
      <c r="A2410" s="166" t="s">
        <v>4946</v>
      </c>
      <c r="B2410" s="167" t="s">
        <v>4947</v>
      </c>
      <c r="C2410" s="168" t="s">
        <v>268</v>
      </c>
      <c r="D2410" s="169">
        <v>3.37</v>
      </c>
      <c r="E2410" s="169">
        <v>2.2799999999999998</v>
      </c>
      <c r="F2410" s="169">
        <v>5.65</v>
      </c>
      <c r="G2410" s="147">
        <v>5</v>
      </c>
    </row>
    <row r="2411" spans="1:7" ht="30" x14ac:dyDescent="0.25">
      <c r="A2411" s="166" t="s">
        <v>4948</v>
      </c>
      <c r="B2411" s="167" t="s">
        <v>4949</v>
      </c>
      <c r="C2411" s="168" t="s">
        <v>268</v>
      </c>
      <c r="D2411" s="169">
        <v>4.63</v>
      </c>
      <c r="E2411" s="169">
        <v>2.73</v>
      </c>
      <c r="F2411" s="169">
        <v>7.36</v>
      </c>
      <c r="G2411" s="147">
        <v>9</v>
      </c>
    </row>
    <row r="2412" spans="1:7" ht="30" x14ac:dyDescent="0.25">
      <c r="A2412" s="166" t="s">
        <v>4950</v>
      </c>
      <c r="B2412" s="167" t="s">
        <v>4951</v>
      </c>
      <c r="C2412" s="168" t="s">
        <v>268</v>
      </c>
      <c r="D2412" s="169">
        <v>6.64</v>
      </c>
      <c r="E2412" s="169">
        <v>3.2</v>
      </c>
      <c r="F2412" s="169">
        <v>9.84</v>
      </c>
      <c r="G2412" s="147">
        <v>9</v>
      </c>
    </row>
    <row r="2413" spans="1:7" ht="30" x14ac:dyDescent="0.25">
      <c r="A2413" s="166" t="s">
        <v>4952</v>
      </c>
      <c r="B2413" s="167" t="s">
        <v>4953</v>
      </c>
      <c r="C2413" s="168" t="s">
        <v>268</v>
      </c>
      <c r="D2413" s="169">
        <v>10.47</v>
      </c>
      <c r="E2413" s="169">
        <v>3.66</v>
      </c>
      <c r="F2413" s="169">
        <v>14.13</v>
      </c>
      <c r="G2413" s="147">
        <v>9</v>
      </c>
    </row>
    <row r="2414" spans="1:7" ht="30" x14ac:dyDescent="0.25">
      <c r="A2414" s="166" t="s">
        <v>4954</v>
      </c>
      <c r="B2414" s="167" t="s">
        <v>4955</v>
      </c>
      <c r="C2414" s="168" t="s">
        <v>268</v>
      </c>
      <c r="D2414" s="169">
        <v>15.92</v>
      </c>
      <c r="E2414" s="169">
        <v>4.1100000000000003</v>
      </c>
      <c r="F2414" s="169">
        <v>20.03</v>
      </c>
      <c r="G2414" s="147">
        <v>9</v>
      </c>
    </row>
    <row r="2415" spans="1:7" ht="30" x14ac:dyDescent="0.25">
      <c r="A2415" s="166" t="s">
        <v>4956</v>
      </c>
      <c r="B2415" s="167" t="s">
        <v>4957</v>
      </c>
      <c r="C2415" s="168" t="s">
        <v>268</v>
      </c>
      <c r="D2415" s="169">
        <v>24.44</v>
      </c>
      <c r="E2415" s="169">
        <v>4.57</v>
      </c>
      <c r="F2415" s="169">
        <v>29.01</v>
      </c>
      <c r="G2415" s="147">
        <v>9</v>
      </c>
    </row>
    <row r="2416" spans="1:7" ht="30" x14ac:dyDescent="0.25">
      <c r="A2416" s="166" t="s">
        <v>4958</v>
      </c>
      <c r="B2416" s="167" t="s">
        <v>4959</v>
      </c>
      <c r="C2416" s="168" t="s">
        <v>268</v>
      </c>
      <c r="D2416" s="169">
        <v>33.5</v>
      </c>
      <c r="E2416" s="169">
        <v>6.85</v>
      </c>
      <c r="F2416" s="169">
        <v>40.35</v>
      </c>
      <c r="G2416" s="147">
        <v>9</v>
      </c>
    </row>
    <row r="2417" spans="1:7" ht="30" x14ac:dyDescent="0.25">
      <c r="A2417" s="166" t="s">
        <v>4960</v>
      </c>
      <c r="B2417" s="167" t="s">
        <v>4961</v>
      </c>
      <c r="C2417" s="168" t="s">
        <v>268</v>
      </c>
      <c r="D2417" s="169">
        <v>47.35</v>
      </c>
      <c r="E2417" s="169">
        <v>9.1300000000000008</v>
      </c>
      <c r="F2417" s="169">
        <v>56.48</v>
      </c>
      <c r="G2417" s="147">
        <v>9</v>
      </c>
    </row>
    <row r="2418" spans="1:7" ht="30" x14ac:dyDescent="0.25">
      <c r="A2418" s="166" t="s">
        <v>4962</v>
      </c>
      <c r="B2418" s="167" t="s">
        <v>4963</v>
      </c>
      <c r="C2418" s="168" t="s">
        <v>268</v>
      </c>
      <c r="D2418" s="169">
        <v>65.69</v>
      </c>
      <c r="E2418" s="169">
        <v>11.41</v>
      </c>
      <c r="F2418" s="169">
        <v>77.099999999999994</v>
      </c>
      <c r="G2418" s="147">
        <v>9</v>
      </c>
    </row>
    <row r="2419" spans="1:7" ht="30" x14ac:dyDescent="0.25">
      <c r="A2419" s="166" t="s">
        <v>4964</v>
      </c>
      <c r="B2419" s="167" t="s">
        <v>4965</v>
      </c>
      <c r="C2419" s="168" t="s">
        <v>268</v>
      </c>
      <c r="D2419" s="169">
        <v>89.96</v>
      </c>
      <c r="E2419" s="169">
        <v>13.69</v>
      </c>
      <c r="F2419" s="169">
        <v>103.65</v>
      </c>
      <c r="G2419" s="147">
        <v>9</v>
      </c>
    </row>
    <row r="2420" spans="1:7" ht="30" x14ac:dyDescent="0.25">
      <c r="A2420" s="166" t="s">
        <v>4966</v>
      </c>
      <c r="B2420" s="167" t="s">
        <v>4967</v>
      </c>
      <c r="C2420" s="168" t="s">
        <v>268</v>
      </c>
      <c r="D2420" s="169">
        <v>113.27</v>
      </c>
      <c r="E2420" s="169">
        <v>15.98</v>
      </c>
      <c r="F2420" s="169">
        <v>129.25</v>
      </c>
      <c r="G2420" s="147">
        <v>9</v>
      </c>
    </row>
    <row r="2421" spans="1:7" ht="30" x14ac:dyDescent="0.25">
      <c r="A2421" s="166" t="s">
        <v>4968</v>
      </c>
      <c r="B2421" s="167" t="s">
        <v>4969</v>
      </c>
      <c r="C2421" s="168" t="s">
        <v>268</v>
      </c>
      <c r="D2421" s="169">
        <v>140.02000000000001</v>
      </c>
      <c r="E2421" s="169">
        <v>18.260000000000002</v>
      </c>
      <c r="F2421" s="169">
        <v>158.28</v>
      </c>
      <c r="G2421" s="147">
        <v>9</v>
      </c>
    </row>
    <row r="2422" spans="1:7" ht="30" x14ac:dyDescent="0.25">
      <c r="A2422" s="166" t="s">
        <v>4970</v>
      </c>
      <c r="B2422" s="167" t="s">
        <v>4971</v>
      </c>
      <c r="C2422" s="168" t="s">
        <v>268</v>
      </c>
      <c r="D2422" s="169">
        <v>170.15</v>
      </c>
      <c r="E2422" s="169">
        <v>20.55</v>
      </c>
      <c r="F2422" s="169">
        <v>190.7</v>
      </c>
      <c r="G2422" s="147">
        <v>9</v>
      </c>
    </row>
    <row r="2423" spans="1:7" ht="30" x14ac:dyDescent="0.25">
      <c r="A2423" s="166" t="s">
        <v>4972</v>
      </c>
      <c r="B2423" s="167" t="s">
        <v>4973</v>
      </c>
      <c r="C2423" s="168" t="s">
        <v>268</v>
      </c>
      <c r="D2423" s="169">
        <v>216.29</v>
      </c>
      <c r="E2423" s="169">
        <v>22.83</v>
      </c>
      <c r="F2423" s="169">
        <v>239.12</v>
      </c>
      <c r="G2423" s="147">
        <v>9</v>
      </c>
    </row>
    <row r="2424" spans="1:7" x14ac:dyDescent="0.25">
      <c r="A2424" s="166" t="s">
        <v>4974</v>
      </c>
      <c r="B2424" s="167" t="s">
        <v>4975</v>
      </c>
      <c r="C2424" s="168"/>
      <c r="D2424" s="169"/>
      <c r="E2424" s="169"/>
      <c r="F2424" s="169"/>
      <c r="G2424" s="147">
        <v>9</v>
      </c>
    </row>
    <row r="2425" spans="1:7" x14ac:dyDescent="0.25">
      <c r="A2425" s="166" t="s">
        <v>4976</v>
      </c>
      <c r="B2425" s="167" t="s">
        <v>4977</v>
      </c>
      <c r="C2425" s="168" t="s">
        <v>268</v>
      </c>
      <c r="D2425" s="169">
        <v>7.98</v>
      </c>
      <c r="E2425" s="169">
        <v>2.2799999999999998</v>
      </c>
      <c r="F2425" s="169">
        <v>10.26</v>
      </c>
      <c r="G2425" s="147">
        <v>9</v>
      </c>
    </row>
    <row r="2426" spans="1:7" x14ac:dyDescent="0.25">
      <c r="A2426" s="166" t="s">
        <v>4978</v>
      </c>
      <c r="B2426" s="167" t="s">
        <v>4979</v>
      </c>
      <c r="C2426" s="168" t="s">
        <v>268</v>
      </c>
      <c r="D2426" s="169">
        <v>13.42</v>
      </c>
      <c r="E2426" s="169">
        <v>4.57</v>
      </c>
      <c r="F2426" s="169">
        <v>17.989999999999998</v>
      </c>
      <c r="G2426" s="147">
        <v>5</v>
      </c>
    </row>
    <row r="2427" spans="1:7" x14ac:dyDescent="0.25">
      <c r="A2427" s="166" t="s">
        <v>4980</v>
      </c>
      <c r="B2427" s="167" t="s">
        <v>4981</v>
      </c>
      <c r="C2427" s="168" t="s">
        <v>268</v>
      </c>
      <c r="D2427" s="169">
        <v>17.34</v>
      </c>
      <c r="E2427" s="169">
        <v>4.57</v>
      </c>
      <c r="F2427" s="169">
        <v>21.91</v>
      </c>
      <c r="G2427" s="147">
        <v>9</v>
      </c>
    </row>
    <row r="2428" spans="1:7" x14ac:dyDescent="0.25">
      <c r="A2428" s="166" t="s">
        <v>4982</v>
      </c>
      <c r="B2428" s="167" t="s">
        <v>4983</v>
      </c>
      <c r="C2428" s="168"/>
      <c r="D2428" s="169"/>
      <c r="E2428" s="169"/>
      <c r="F2428" s="169"/>
      <c r="G2428" s="147">
        <v>9</v>
      </c>
    </row>
    <row r="2429" spans="1:7" x14ac:dyDescent="0.25">
      <c r="A2429" s="166" t="s">
        <v>4984</v>
      </c>
      <c r="B2429" s="167" t="s">
        <v>4985</v>
      </c>
      <c r="C2429" s="168" t="s">
        <v>268</v>
      </c>
      <c r="D2429" s="169">
        <v>4.3099999999999996</v>
      </c>
      <c r="E2429" s="169">
        <v>11.41</v>
      </c>
      <c r="F2429" s="169">
        <v>15.72</v>
      </c>
      <c r="G2429" s="147">
        <v>9</v>
      </c>
    </row>
    <row r="2430" spans="1:7" x14ac:dyDescent="0.25">
      <c r="A2430" s="166" t="s">
        <v>4986</v>
      </c>
      <c r="B2430" s="167" t="s">
        <v>4987</v>
      </c>
      <c r="C2430" s="168"/>
      <c r="D2430" s="169"/>
      <c r="E2430" s="169"/>
      <c r="F2430" s="169"/>
      <c r="G2430" s="147">
        <v>9</v>
      </c>
    </row>
    <row r="2431" spans="1:7" x14ac:dyDescent="0.25">
      <c r="A2431" s="166" t="s">
        <v>4988</v>
      </c>
      <c r="B2431" s="167" t="s">
        <v>4989</v>
      </c>
      <c r="C2431" s="168"/>
      <c r="D2431" s="169"/>
      <c r="E2431" s="169"/>
      <c r="F2431" s="169"/>
      <c r="G2431" s="147">
        <v>9</v>
      </c>
    </row>
    <row r="2432" spans="1:7" x14ac:dyDescent="0.25">
      <c r="A2432" s="166" t="s">
        <v>62</v>
      </c>
      <c r="B2432" s="167" t="s">
        <v>4990</v>
      </c>
      <c r="C2432" s="168" t="s">
        <v>158</v>
      </c>
      <c r="D2432" s="169">
        <v>1.95</v>
      </c>
      <c r="E2432" s="169">
        <v>11.41</v>
      </c>
      <c r="F2432" s="169">
        <v>13.36</v>
      </c>
      <c r="G2432" s="147">
        <v>5</v>
      </c>
    </row>
    <row r="2433" spans="1:7" x14ac:dyDescent="0.25">
      <c r="A2433" s="166" t="s">
        <v>4991</v>
      </c>
      <c r="B2433" s="167" t="s">
        <v>4992</v>
      </c>
      <c r="C2433" s="168" t="s">
        <v>158</v>
      </c>
      <c r="D2433" s="169">
        <v>3.38</v>
      </c>
      <c r="E2433" s="169">
        <v>11.41</v>
      </c>
      <c r="F2433" s="169">
        <v>14.79</v>
      </c>
      <c r="G2433" s="147">
        <v>9</v>
      </c>
    </row>
    <row r="2434" spans="1:7" x14ac:dyDescent="0.25">
      <c r="A2434" s="166" t="s">
        <v>4993</v>
      </c>
      <c r="B2434" s="167" t="s">
        <v>4994</v>
      </c>
      <c r="C2434" s="168" t="s">
        <v>158</v>
      </c>
      <c r="D2434" s="169">
        <v>2.97</v>
      </c>
      <c r="E2434" s="169">
        <v>13.69</v>
      </c>
      <c r="F2434" s="169">
        <v>16.66</v>
      </c>
      <c r="G2434" s="147">
        <v>9</v>
      </c>
    </row>
    <row r="2435" spans="1:7" x14ac:dyDescent="0.25">
      <c r="A2435" s="166" t="s">
        <v>4995</v>
      </c>
      <c r="B2435" s="167" t="s">
        <v>4996</v>
      </c>
      <c r="C2435" s="168" t="s">
        <v>158</v>
      </c>
      <c r="D2435" s="169">
        <v>1.99</v>
      </c>
      <c r="E2435" s="169">
        <v>11.41</v>
      </c>
      <c r="F2435" s="169">
        <v>13.4</v>
      </c>
      <c r="G2435" s="147">
        <v>9</v>
      </c>
    </row>
    <row r="2436" spans="1:7" x14ac:dyDescent="0.25">
      <c r="A2436" s="166" t="s">
        <v>4997</v>
      </c>
      <c r="B2436" s="167" t="s">
        <v>4998</v>
      </c>
      <c r="C2436" s="168"/>
      <c r="D2436" s="169"/>
      <c r="E2436" s="169"/>
      <c r="F2436" s="169"/>
      <c r="G2436" s="147">
        <v>9</v>
      </c>
    </row>
    <row r="2437" spans="1:7" x14ac:dyDescent="0.25">
      <c r="A2437" s="166" t="s">
        <v>4999</v>
      </c>
      <c r="B2437" s="167" t="s">
        <v>5000</v>
      </c>
      <c r="C2437" s="168" t="s">
        <v>158</v>
      </c>
      <c r="D2437" s="169">
        <v>34.81</v>
      </c>
      <c r="E2437" s="169">
        <v>36.520000000000003</v>
      </c>
      <c r="F2437" s="169">
        <v>71.33</v>
      </c>
      <c r="G2437" s="147">
        <v>9</v>
      </c>
    </row>
    <row r="2438" spans="1:7" x14ac:dyDescent="0.25">
      <c r="A2438" s="166" t="s">
        <v>5001</v>
      </c>
      <c r="B2438" s="167" t="s">
        <v>5002</v>
      </c>
      <c r="C2438" s="168" t="s">
        <v>158</v>
      </c>
      <c r="D2438" s="169">
        <v>15.12</v>
      </c>
      <c r="E2438" s="169">
        <v>13.69</v>
      </c>
      <c r="F2438" s="169">
        <v>28.81</v>
      </c>
      <c r="G2438" s="147">
        <v>5</v>
      </c>
    </row>
    <row r="2439" spans="1:7" x14ac:dyDescent="0.25">
      <c r="A2439" s="166" t="s">
        <v>5003</v>
      </c>
      <c r="B2439" s="167" t="s">
        <v>5004</v>
      </c>
      <c r="C2439" s="168" t="s">
        <v>158</v>
      </c>
      <c r="D2439" s="169">
        <v>17.87</v>
      </c>
      <c r="E2439" s="169">
        <v>13.69</v>
      </c>
      <c r="F2439" s="169">
        <v>31.56</v>
      </c>
      <c r="G2439" s="147">
        <v>9</v>
      </c>
    </row>
    <row r="2440" spans="1:7" x14ac:dyDescent="0.25">
      <c r="A2440" s="166" t="s">
        <v>5005</v>
      </c>
      <c r="B2440" s="167" t="s">
        <v>5006</v>
      </c>
      <c r="C2440" s="168" t="s">
        <v>158</v>
      </c>
      <c r="D2440" s="169">
        <v>27.75</v>
      </c>
      <c r="E2440" s="169">
        <v>13.69</v>
      </c>
      <c r="F2440" s="169">
        <v>41.44</v>
      </c>
      <c r="G2440" s="147">
        <v>2</v>
      </c>
    </row>
    <row r="2441" spans="1:7" x14ac:dyDescent="0.25">
      <c r="A2441" s="166" t="s">
        <v>5007</v>
      </c>
      <c r="B2441" s="167" t="s">
        <v>5008</v>
      </c>
      <c r="C2441" s="168" t="s">
        <v>158</v>
      </c>
      <c r="D2441" s="169">
        <v>56.71</v>
      </c>
      <c r="E2441" s="169">
        <v>18.260000000000002</v>
      </c>
      <c r="F2441" s="169">
        <v>74.97</v>
      </c>
      <c r="G2441" s="147">
        <v>5</v>
      </c>
    </row>
    <row r="2442" spans="1:7" x14ac:dyDescent="0.25">
      <c r="A2442" s="166" t="s">
        <v>5009</v>
      </c>
      <c r="B2442" s="167" t="s">
        <v>5010</v>
      </c>
      <c r="C2442" s="168" t="s">
        <v>158</v>
      </c>
      <c r="D2442" s="169">
        <v>133.63999999999999</v>
      </c>
      <c r="E2442" s="169">
        <v>18.260000000000002</v>
      </c>
      <c r="F2442" s="169">
        <v>151.9</v>
      </c>
      <c r="G2442" s="147">
        <v>9</v>
      </c>
    </row>
    <row r="2443" spans="1:7" x14ac:dyDescent="0.25">
      <c r="A2443" s="166" t="s">
        <v>5011</v>
      </c>
      <c r="B2443" s="167" t="s">
        <v>5012</v>
      </c>
      <c r="C2443" s="168" t="s">
        <v>158</v>
      </c>
      <c r="D2443" s="169">
        <v>170.42</v>
      </c>
      <c r="E2443" s="169">
        <v>22.83</v>
      </c>
      <c r="F2443" s="169">
        <v>193.25</v>
      </c>
      <c r="G2443" s="147">
        <v>9</v>
      </c>
    </row>
    <row r="2444" spans="1:7" ht="30" x14ac:dyDescent="0.25">
      <c r="A2444" s="166" t="s">
        <v>5013</v>
      </c>
      <c r="B2444" s="167" t="s">
        <v>5014</v>
      </c>
      <c r="C2444" s="168" t="s">
        <v>158</v>
      </c>
      <c r="D2444" s="169">
        <v>170.36</v>
      </c>
      <c r="E2444" s="169">
        <v>13.69</v>
      </c>
      <c r="F2444" s="169">
        <v>184.05</v>
      </c>
      <c r="G2444" s="147">
        <v>9</v>
      </c>
    </row>
    <row r="2445" spans="1:7" ht="30" x14ac:dyDescent="0.25">
      <c r="A2445" s="166" t="s">
        <v>5015</v>
      </c>
      <c r="B2445" s="167" t="s">
        <v>5016</v>
      </c>
      <c r="C2445" s="168" t="s">
        <v>158</v>
      </c>
      <c r="D2445" s="169">
        <v>542.42999999999995</v>
      </c>
      <c r="E2445" s="169">
        <v>13.69</v>
      </c>
      <c r="F2445" s="169">
        <v>556.12</v>
      </c>
      <c r="G2445" s="147">
        <v>9</v>
      </c>
    </row>
    <row r="2446" spans="1:7" ht="30" x14ac:dyDescent="0.25">
      <c r="A2446" s="166" t="s">
        <v>5017</v>
      </c>
      <c r="B2446" s="167" t="s">
        <v>5018</v>
      </c>
      <c r="C2446" s="168" t="s">
        <v>158</v>
      </c>
      <c r="D2446" s="169">
        <v>766.56</v>
      </c>
      <c r="E2446" s="169">
        <v>13.69</v>
      </c>
      <c r="F2446" s="169">
        <v>780.25</v>
      </c>
      <c r="G2446" s="147">
        <v>5</v>
      </c>
    </row>
    <row r="2447" spans="1:7" ht="30" x14ac:dyDescent="0.25">
      <c r="A2447" s="166" t="s">
        <v>5019</v>
      </c>
      <c r="B2447" s="167" t="s">
        <v>5020</v>
      </c>
      <c r="C2447" s="168" t="s">
        <v>158</v>
      </c>
      <c r="D2447" s="169">
        <v>1505.64</v>
      </c>
      <c r="E2447" s="169">
        <v>18.260000000000002</v>
      </c>
      <c r="F2447" s="169">
        <v>1523.9</v>
      </c>
      <c r="G2447" s="147">
        <v>9</v>
      </c>
    </row>
    <row r="2448" spans="1:7" x14ac:dyDescent="0.25">
      <c r="A2448" s="166" t="s">
        <v>5021</v>
      </c>
      <c r="B2448" s="167" t="s">
        <v>5022</v>
      </c>
      <c r="C2448" s="168" t="s">
        <v>158</v>
      </c>
      <c r="D2448" s="169">
        <v>22.35</v>
      </c>
      <c r="E2448" s="169">
        <v>13.69</v>
      </c>
      <c r="F2448" s="169">
        <v>36.04</v>
      </c>
      <c r="G2448" s="147">
        <v>9</v>
      </c>
    </row>
    <row r="2449" spans="1:7" x14ac:dyDescent="0.25">
      <c r="A2449" s="166" t="s">
        <v>5023</v>
      </c>
      <c r="B2449" s="167" t="s">
        <v>5024</v>
      </c>
      <c r="C2449" s="168" t="s">
        <v>158</v>
      </c>
      <c r="D2449" s="169">
        <v>73.650000000000006</v>
      </c>
      <c r="E2449" s="169">
        <v>13.69</v>
      </c>
      <c r="F2449" s="169">
        <v>87.34</v>
      </c>
      <c r="G2449" s="147">
        <v>9</v>
      </c>
    </row>
    <row r="2450" spans="1:7" x14ac:dyDescent="0.25">
      <c r="A2450" s="166" t="s">
        <v>5025</v>
      </c>
      <c r="B2450" s="167" t="s">
        <v>5026</v>
      </c>
      <c r="C2450" s="168" t="s">
        <v>158</v>
      </c>
      <c r="D2450" s="169">
        <v>183.48</v>
      </c>
      <c r="E2450" s="169">
        <v>18.260000000000002</v>
      </c>
      <c r="F2450" s="169">
        <v>201.74</v>
      </c>
      <c r="G2450" s="147">
        <v>9</v>
      </c>
    </row>
    <row r="2451" spans="1:7" x14ac:dyDescent="0.25">
      <c r="A2451" s="166" t="s">
        <v>5027</v>
      </c>
      <c r="B2451" s="167" t="s">
        <v>5028</v>
      </c>
      <c r="C2451" s="168"/>
      <c r="D2451" s="169"/>
      <c r="E2451" s="169"/>
      <c r="F2451" s="169"/>
      <c r="G2451" s="147">
        <v>9</v>
      </c>
    </row>
    <row r="2452" spans="1:7" x14ac:dyDescent="0.25">
      <c r="A2452" s="166" t="s">
        <v>5029</v>
      </c>
      <c r="B2452" s="167" t="s">
        <v>5030</v>
      </c>
      <c r="C2452" s="168" t="s">
        <v>471</v>
      </c>
      <c r="D2452" s="169">
        <v>25.79</v>
      </c>
      <c r="E2452" s="169">
        <v>13.69</v>
      </c>
      <c r="F2452" s="169">
        <v>39.479999999999997</v>
      </c>
      <c r="G2452" s="147">
        <v>9</v>
      </c>
    </row>
    <row r="2453" spans="1:7" x14ac:dyDescent="0.25">
      <c r="A2453" s="166" t="s">
        <v>5031</v>
      </c>
      <c r="B2453" s="167" t="s">
        <v>5032</v>
      </c>
      <c r="C2453" s="168" t="s">
        <v>158</v>
      </c>
      <c r="D2453" s="169">
        <v>28.1</v>
      </c>
      <c r="E2453" s="169">
        <v>13.69</v>
      </c>
      <c r="F2453" s="169">
        <v>41.79</v>
      </c>
      <c r="G2453" s="147">
        <v>9</v>
      </c>
    </row>
    <row r="2454" spans="1:7" x14ac:dyDescent="0.25">
      <c r="A2454" s="166" t="s">
        <v>5033</v>
      </c>
      <c r="B2454" s="167" t="s">
        <v>5034</v>
      </c>
      <c r="C2454" s="168" t="s">
        <v>158</v>
      </c>
      <c r="D2454" s="169">
        <v>65.39</v>
      </c>
      <c r="E2454" s="169">
        <v>13.69</v>
      </c>
      <c r="F2454" s="169">
        <v>79.08</v>
      </c>
      <c r="G2454" s="147">
        <v>9</v>
      </c>
    </row>
    <row r="2455" spans="1:7" x14ac:dyDescent="0.25">
      <c r="A2455" s="166" t="s">
        <v>5035</v>
      </c>
      <c r="B2455" s="167" t="s">
        <v>5036</v>
      </c>
      <c r="C2455" s="168" t="s">
        <v>471</v>
      </c>
      <c r="D2455" s="169">
        <v>266.13</v>
      </c>
      <c r="E2455" s="169">
        <v>13.69</v>
      </c>
      <c r="F2455" s="169">
        <v>279.82</v>
      </c>
      <c r="G2455" s="147">
        <v>9</v>
      </c>
    </row>
    <row r="2456" spans="1:7" x14ac:dyDescent="0.25">
      <c r="A2456" s="166" t="s">
        <v>5037</v>
      </c>
      <c r="B2456" s="167" t="s">
        <v>5038</v>
      </c>
      <c r="C2456" s="168" t="s">
        <v>471</v>
      </c>
      <c r="D2456" s="169">
        <v>275.58999999999997</v>
      </c>
      <c r="E2456" s="169">
        <v>13.69</v>
      </c>
      <c r="F2456" s="169">
        <v>289.27999999999997</v>
      </c>
      <c r="G2456" s="147">
        <v>9</v>
      </c>
    </row>
    <row r="2457" spans="1:7" x14ac:dyDescent="0.25">
      <c r="A2457" s="166" t="s">
        <v>5039</v>
      </c>
      <c r="B2457" s="167" t="s">
        <v>5040</v>
      </c>
      <c r="C2457" s="168" t="s">
        <v>471</v>
      </c>
      <c r="D2457" s="169">
        <v>17.46</v>
      </c>
      <c r="E2457" s="169">
        <v>13.69</v>
      </c>
      <c r="F2457" s="169">
        <v>31.15</v>
      </c>
      <c r="G2457" s="147">
        <v>9</v>
      </c>
    </row>
    <row r="2458" spans="1:7" x14ac:dyDescent="0.25">
      <c r="A2458" s="166" t="s">
        <v>5041</v>
      </c>
      <c r="B2458" s="167" t="s">
        <v>5042</v>
      </c>
      <c r="C2458" s="168" t="s">
        <v>471</v>
      </c>
      <c r="D2458" s="169">
        <v>311.01</v>
      </c>
      <c r="E2458" s="169">
        <v>13.69</v>
      </c>
      <c r="F2458" s="169">
        <v>324.7</v>
      </c>
      <c r="G2458" s="147">
        <v>9</v>
      </c>
    </row>
    <row r="2459" spans="1:7" ht="30" x14ac:dyDescent="0.25">
      <c r="A2459" s="166" t="s">
        <v>5043</v>
      </c>
      <c r="B2459" s="167" t="s">
        <v>5044</v>
      </c>
      <c r="C2459" s="168" t="s">
        <v>158</v>
      </c>
      <c r="D2459" s="169">
        <v>23.71</v>
      </c>
      <c r="E2459" s="169">
        <v>13.69</v>
      </c>
      <c r="F2459" s="169">
        <v>37.4</v>
      </c>
      <c r="G2459" s="147">
        <v>9</v>
      </c>
    </row>
    <row r="2460" spans="1:7" x14ac:dyDescent="0.25">
      <c r="A2460" s="166" t="s">
        <v>5045</v>
      </c>
      <c r="B2460" s="167" t="s">
        <v>5046</v>
      </c>
      <c r="C2460" s="168" t="s">
        <v>471</v>
      </c>
      <c r="D2460" s="169">
        <v>11.97</v>
      </c>
      <c r="E2460" s="169">
        <v>13.69</v>
      </c>
      <c r="F2460" s="169">
        <v>25.66</v>
      </c>
      <c r="G2460" s="147">
        <v>9</v>
      </c>
    </row>
    <row r="2461" spans="1:7" x14ac:dyDescent="0.25">
      <c r="A2461" s="166" t="s">
        <v>61</v>
      </c>
      <c r="B2461" s="167" t="s">
        <v>5047</v>
      </c>
      <c r="C2461" s="168" t="s">
        <v>471</v>
      </c>
      <c r="D2461" s="169">
        <v>13.97</v>
      </c>
      <c r="E2461" s="169">
        <v>13.69</v>
      </c>
      <c r="F2461" s="169">
        <v>27.66</v>
      </c>
      <c r="G2461" s="147">
        <v>5</v>
      </c>
    </row>
    <row r="2462" spans="1:7" x14ac:dyDescent="0.25">
      <c r="A2462" s="166" t="s">
        <v>5048</v>
      </c>
      <c r="B2462" s="167" t="s">
        <v>5049</v>
      </c>
      <c r="C2462" s="168" t="s">
        <v>471</v>
      </c>
      <c r="D2462" s="169">
        <v>31.6</v>
      </c>
      <c r="E2462" s="169">
        <v>13.69</v>
      </c>
      <c r="F2462" s="169">
        <v>45.29</v>
      </c>
      <c r="G2462" s="147">
        <v>9</v>
      </c>
    </row>
    <row r="2463" spans="1:7" x14ac:dyDescent="0.25">
      <c r="A2463" s="166" t="s">
        <v>5050</v>
      </c>
      <c r="B2463" s="167" t="s">
        <v>5051</v>
      </c>
      <c r="C2463" s="168" t="s">
        <v>471</v>
      </c>
      <c r="D2463" s="169">
        <v>27.12</v>
      </c>
      <c r="E2463" s="169">
        <v>13.69</v>
      </c>
      <c r="F2463" s="169">
        <v>40.81</v>
      </c>
      <c r="G2463" s="147">
        <v>9</v>
      </c>
    </row>
    <row r="2464" spans="1:7" x14ac:dyDescent="0.25">
      <c r="A2464" s="166" t="s">
        <v>5052</v>
      </c>
      <c r="B2464" s="167" t="s">
        <v>5053</v>
      </c>
      <c r="C2464" s="168" t="s">
        <v>471</v>
      </c>
      <c r="D2464" s="169">
        <v>23.07</v>
      </c>
      <c r="E2464" s="169">
        <v>13.69</v>
      </c>
      <c r="F2464" s="169">
        <v>36.76</v>
      </c>
      <c r="G2464" s="147">
        <v>9</v>
      </c>
    </row>
    <row r="2465" spans="1:7" ht="30" x14ac:dyDescent="0.25">
      <c r="A2465" s="166" t="s">
        <v>5054</v>
      </c>
      <c r="B2465" s="167" t="s">
        <v>5055</v>
      </c>
      <c r="C2465" s="168" t="s">
        <v>471</v>
      </c>
      <c r="D2465" s="169">
        <v>36.99</v>
      </c>
      <c r="E2465" s="169">
        <v>16.89</v>
      </c>
      <c r="F2465" s="169">
        <v>53.88</v>
      </c>
      <c r="G2465" s="147">
        <v>9</v>
      </c>
    </row>
    <row r="2466" spans="1:7" x14ac:dyDescent="0.25">
      <c r="A2466" s="166" t="s">
        <v>5056</v>
      </c>
      <c r="B2466" s="167" t="s">
        <v>5057</v>
      </c>
      <c r="C2466" s="168"/>
      <c r="D2466" s="169"/>
      <c r="E2466" s="169"/>
      <c r="F2466" s="169"/>
      <c r="G2466" s="147">
        <v>9</v>
      </c>
    </row>
    <row r="2467" spans="1:7" x14ac:dyDescent="0.25">
      <c r="A2467" s="166" t="s">
        <v>5058</v>
      </c>
      <c r="B2467" s="167" t="s">
        <v>5059</v>
      </c>
      <c r="C2467" s="168" t="s">
        <v>471</v>
      </c>
      <c r="D2467" s="169">
        <v>13.67</v>
      </c>
      <c r="E2467" s="169">
        <v>15.52</v>
      </c>
      <c r="F2467" s="169">
        <v>29.19</v>
      </c>
      <c r="G2467" s="147">
        <v>9</v>
      </c>
    </row>
    <row r="2468" spans="1:7" x14ac:dyDescent="0.25">
      <c r="A2468" s="166" t="s">
        <v>5060</v>
      </c>
      <c r="B2468" s="167" t="s">
        <v>5061</v>
      </c>
      <c r="C2468" s="168" t="s">
        <v>471</v>
      </c>
      <c r="D2468" s="169">
        <v>23.56</v>
      </c>
      <c r="E2468" s="169">
        <v>15.98</v>
      </c>
      <c r="F2468" s="169">
        <v>39.54</v>
      </c>
      <c r="G2468" s="147">
        <v>9</v>
      </c>
    </row>
    <row r="2469" spans="1:7" x14ac:dyDescent="0.25">
      <c r="A2469" s="166" t="s">
        <v>5062</v>
      </c>
      <c r="B2469" s="167" t="s">
        <v>5063</v>
      </c>
      <c r="C2469" s="168" t="s">
        <v>471</v>
      </c>
      <c r="D2469" s="169">
        <v>26.3</v>
      </c>
      <c r="E2469" s="169">
        <v>22.83</v>
      </c>
      <c r="F2469" s="169">
        <v>49.13</v>
      </c>
      <c r="G2469" s="147">
        <v>9</v>
      </c>
    </row>
    <row r="2470" spans="1:7" x14ac:dyDescent="0.25">
      <c r="A2470" s="166" t="s">
        <v>5064</v>
      </c>
      <c r="B2470" s="167" t="s">
        <v>5065</v>
      </c>
      <c r="C2470" s="168" t="s">
        <v>471</v>
      </c>
      <c r="D2470" s="169">
        <v>13.19</v>
      </c>
      <c r="E2470" s="169">
        <v>12.32</v>
      </c>
      <c r="F2470" s="169">
        <v>25.51</v>
      </c>
      <c r="G2470" s="147">
        <v>9</v>
      </c>
    </row>
    <row r="2471" spans="1:7" x14ac:dyDescent="0.25">
      <c r="A2471" s="166" t="s">
        <v>5066</v>
      </c>
      <c r="B2471" s="167" t="s">
        <v>5067</v>
      </c>
      <c r="C2471" s="168" t="s">
        <v>471</v>
      </c>
      <c r="D2471" s="169">
        <v>11.97</v>
      </c>
      <c r="E2471" s="169">
        <v>20.55</v>
      </c>
      <c r="F2471" s="169">
        <v>32.520000000000003</v>
      </c>
      <c r="G2471" s="147">
        <v>9</v>
      </c>
    </row>
    <row r="2472" spans="1:7" x14ac:dyDescent="0.25">
      <c r="A2472" s="166" t="s">
        <v>5068</v>
      </c>
      <c r="B2472" s="167" t="s">
        <v>5069</v>
      </c>
      <c r="C2472" s="168" t="s">
        <v>471</v>
      </c>
      <c r="D2472" s="169">
        <v>16.510000000000002</v>
      </c>
      <c r="E2472" s="169">
        <v>17.350000000000001</v>
      </c>
      <c r="F2472" s="169">
        <v>33.86</v>
      </c>
      <c r="G2472" s="147">
        <v>9</v>
      </c>
    </row>
    <row r="2473" spans="1:7" x14ac:dyDescent="0.25">
      <c r="A2473" s="166" t="s">
        <v>5070</v>
      </c>
      <c r="B2473" s="167" t="s">
        <v>5071</v>
      </c>
      <c r="C2473" s="168" t="s">
        <v>471</v>
      </c>
      <c r="D2473" s="169">
        <v>12.16</v>
      </c>
      <c r="E2473" s="169">
        <v>20.55</v>
      </c>
      <c r="F2473" s="169">
        <v>32.71</v>
      </c>
      <c r="G2473" s="147">
        <v>9</v>
      </c>
    </row>
    <row r="2474" spans="1:7" x14ac:dyDescent="0.25">
      <c r="A2474" s="166" t="s">
        <v>5072</v>
      </c>
      <c r="B2474" s="167" t="s">
        <v>5073</v>
      </c>
      <c r="C2474" s="168" t="s">
        <v>471</v>
      </c>
      <c r="D2474" s="169">
        <v>19.690000000000001</v>
      </c>
      <c r="E2474" s="169">
        <v>22.83</v>
      </c>
      <c r="F2474" s="169">
        <v>42.52</v>
      </c>
      <c r="G2474" s="147">
        <v>9</v>
      </c>
    </row>
    <row r="2475" spans="1:7" x14ac:dyDescent="0.25">
      <c r="A2475" s="166" t="s">
        <v>5074</v>
      </c>
      <c r="B2475" s="167" t="s">
        <v>5075</v>
      </c>
      <c r="C2475" s="168" t="s">
        <v>471</v>
      </c>
      <c r="D2475" s="169">
        <v>48.03</v>
      </c>
      <c r="E2475" s="169">
        <v>15.98</v>
      </c>
      <c r="F2475" s="169">
        <v>64.010000000000005</v>
      </c>
      <c r="G2475" s="147">
        <v>9</v>
      </c>
    </row>
    <row r="2476" spans="1:7" x14ac:dyDescent="0.25">
      <c r="A2476" s="166" t="s">
        <v>5076</v>
      </c>
      <c r="B2476" s="167" t="s">
        <v>5077</v>
      </c>
      <c r="C2476" s="168" t="s">
        <v>471</v>
      </c>
      <c r="D2476" s="169">
        <v>42.34</v>
      </c>
      <c r="E2476" s="169">
        <v>15.98</v>
      </c>
      <c r="F2476" s="169">
        <v>58.32</v>
      </c>
      <c r="G2476" s="147">
        <v>5</v>
      </c>
    </row>
    <row r="2477" spans="1:7" x14ac:dyDescent="0.25">
      <c r="A2477" s="166" t="s">
        <v>5078</v>
      </c>
      <c r="B2477" s="167" t="s">
        <v>5079</v>
      </c>
      <c r="C2477" s="168" t="s">
        <v>471</v>
      </c>
      <c r="D2477" s="169">
        <v>18.2</v>
      </c>
      <c r="E2477" s="169">
        <v>11.41</v>
      </c>
      <c r="F2477" s="169">
        <v>29.61</v>
      </c>
      <c r="G2477" s="147">
        <v>9</v>
      </c>
    </row>
    <row r="2478" spans="1:7" x14ac:dyDescent="0.25">
      <c r="A2478" s="166" t="s">
        <v>5080</v>
      </c>
      <c r="B2478" s="167" t="s">
        <v>5081</v>
      </c>
      <c r="C2478" s="168" t="s">
        <v>471</v>
      </c>
      <c r="D2478" s="169">
        <v>55</v>
      </c>
      <c r="E2478" s="169">
        <v>17.350000000000001</v>
      </c>
      <c r="F2478" s="169">
        <v>72.349999999999994</v>
      </c>
      <c r="G2478" s="147">
        <v>9</v>
      </c>
    </row>
    <row r="2479" spans="1:7" x14ac:dyDescent="0.25">
      <c r="A2479" s="166" t="s">
        <v>5082</v>
      </c>
      <c r="B2479" s="167" t="s">
        <v>5083</v>
      </c>
      <c r="C2479" s="168" t="s">
        <v>158</v>
      </c>
      <c r="D2479" s="169">
        <v>35.549999999999997</v>
      </c>
      <c r="E2479" s="169">
        <v>13.69</v>
      </c>
      <c r="F2479" s="169">
        <v>49.24</v>
      </c>
      <c r="G2479" s="147">
        <v>9</v>
      </c>
    </row>
    <row r="2480" spans="1:7" ht="30" x14ac:dyDescent="0.25">
      <c r="A2480" s="166" t="s">
        <v>5084</v>
      </c>
      <c r="B2480" s="167" t="s">
        <v>5085</v>
      </c>
      <c r="C2480" s="168" t="s">
        <v>158</v>
      </c>
      <c r="D2480" s="169">
        <v>89.86</v>
      </c>
      <c r="E2480" s="169">
        <v>22.83</v>
      </c>
      <c r="F2480" s="169">
        <v>112.69</v>
      </c>
      <c r="G2480" s="147">
        <v>9</v>
      </c>
    </row>
    <row r="2481" spans="1:7" x14ac:dyDescent="0.25">
      <c r="A2481" s="166" t="s">
        <v>5086</v>
      </c>
      <c r="B2481" s="167" t="s">
        <v>5087</v>
      </c>
      <c r="C2481" s="168"/>
      <c r="D2481" s="169"/>
      <c r="E2481" s="169"/>
      <c r="F2481" s="169"/>
      <c r="G2481" s="147">
        <v>9</v>
      </c>
    </row>
    <row r="2482" spans="1:7" x14ac:dyDescent="0.25">
      <c r="A2482" s="166" t="s">
        <v>5088</v>
      </c>
      <c r="B2482" s="167" t="s">
        <v>5089</v>
      </c>
      <c r="C2482" s="168" t="s">
        <v>471</v>
      </c>
      <c r="D2482" s="169">
        <v>13.87</v>
      </c>
      <c r="E2482" s="169">
        <v>22.83</v>
      </c>
      <c r="F2482" s="169">
        <v>36.700000000000003</v>
      </c>
      <c r="G2482" s="147">
        <v>9</v>
      </c>
    </row>
    <row r="2483" spans="1:7" x14ac:dyDescent="0.25">
      <c r="A2483" s="166" t="s">
        <v>5090</v>
      </c>
      <c r="B2483" s="167" t="s">
        <v>5091</v>
      </c>
      <c r="C2483" s="168" t="s">
        <v>471</v>
      </c>
      <c r="D2483" s="169">
        <v>20.87</v>
      </c>
      <c r="E2483" s="169">
        <v>22.83</v>
      </c>
      <c r="F2483" s="169">
        <v>43.7</v>
      </c>
      <c r="G2483" s="147">
        <v>9</v>
      </c>
    </row>
    <row r="2484" spans="1:7" x14ac:dyDescent="0.25">
      <c r="A2484" s="166" t="s">
        <v>5092</v>
      </c>
      <c r="B2484" s="167" t="s">
        <v>5093</v>
      </c>
      <c r="C2484" s="168" t="s">
        <v>471</v>
      </c>
      <c r="D2484" s="169">
        <v>44.17</v>
      </c>
      <c r="E2484" s="169">
        <v>22.83</v>
      </c>
      <c r="F2484" s="169">
        <v>67</v>
      </c>
      <c r="G2484" s="147">
        <v>9</v>
      </c>
    </row>
    <row r="2485" spans="1:7" x14ac:dyDescent="0.25">
      <c r="A2485" s="166" t="s">
        <v>5094</v>
      </c>
      <c r="B2485" s="167" t="s">
        <v>5095</v>
      </c>
      <c r="C2485" s="168" t="s">
        <v>471</v>
      </c>
      <c r="D2485" s="169">
        <v>52.17</v>
      </c>
      <c r="E2485" s="169">
        <v>22.83</v>
      </c>
      <c r="F2485" s="169">
        <v>75</v>
      </c>
      <c r="G2485" s="147">
        <v>9</v>
      </c>
    </row>
    <row r="2486" spans="1:7" x14ac:dyDescent="0.25">
      <c r="A2486" s="166" t="s">
        <v>5096</v>
      </c>
      <c r="B2486" s="167" t="s">
        <v>5097</v>
      </c>
      <c r="C2486" s="168" t="s">
        <v>471</v>
      </c>
      <c r="D2486" s="169">
        <v>78.31</v>
      </c>
      <c r="E2486" s="169">
        <v>22.83</v>
      </c>
      <c r="F2486" s="169">
        <v>101.14</v>
      </c>
      <c r="G2486" s="147">
        <v>9</v>
      </c>
    </row>
    <row r="2487" spans="1:7" x14ac:dyDescent="0.25">
      <c r="A2487" s="166" t="s">
        <v>5098</v>
      </c>
      <c r="B2487" s="167" t="s">
        <v>5099</v>
      </c>
      <c r="C2487" s="168" t="s">
        <v>471</v>
      </c>
      <c r="D2487" s="169">
        <v>203.69</v>
      </c>
      <c r="E2487" s="169">
        <v>22.83</v>
      </c>
      <c r="F2487" s="169">
        <v>226.52</v>
      </c>
      <c r="G2487" s="147">
        <v>9</v>
      </c>
    </row>
    <row r="2488" spans="1:7" x14ac:dyDescent="0.25">
      <c r="A2488" s="166" t="s">
        <v>5100</v>
      </c>
      <c r="B2488" s="167" t="s">
        <v>5101</v>
      </c>
      <c r="C2488" s="168" t="s">
        <v>471</v>
      </c>
      <c r="D2488" s="169">
        <v>260.76</v>
      </c>
      <c r="E2488" s="169">
        <v>22.83</v>
      </c>
      <c r="F2488" s="169">
        <v>283.58999999999997</v>
      </c>
      <c r="G2488" s="147">
        <v>9</v>
      </c>
    </row>
    <row r="2489" spans="1:7" x14ac:dyDescent="0.25">
      <c r="A2489" s="166" t="s">
        <v>5102</v>
      </c>
      <c r="B2489" s="167" t="s">
        <v>5103</v>
      </c>
      <c r="C2489" s="168" t="s">
        <v>471</v>
      </c>
      <c r="D2489" s="169">
        <v>370.85</v>
      </c>
      <c r="E2489" s="169">
        <v>22.83</v>
      </c>
      <c r="F2489" s="169">
        <v>393.68</v>
      </c>
      <c r="G2489" s="147">
        <v>9</v>
      </c>
    </row>
    <row r="2490" spans="1:7" x14ac:dyDescent="0.25">
      <c r="A2490" s="166" t="s">
        <v>5104</v>
      </c>
      <c r="B2490" s="167" t="s">
        <v>5105</v>
      </c>
      <c r="C2490" s="168" t="s">
        <v>471</v>
      </c>
      <c r="D2490" s="169">
        <v>17.940000000000001</v>
      </c>
      <c r="E2490" s="169">
        <v>22.83</v>
      </c>
      <c r="F2490" s="169">
        <v>40.770000000000003</v>
      </c>
      <c r="G2490" s="147">
        <v>9</v>
      </c>
    </row>
    <row r="2491" spans="1:7" x14ac:dyDescent="0.25">
      <c r="A2491" s="166" t="s">
        <v>5106</v>
      </c>
      <c r="B2491" s="167" t="s">
        <v>5107</v>
      </c>
      <c r="C2491" s="168"/>
      <c r="D2491" s="169"/>
      <c r="E2491" s="169"/>
      <c r="F2491" s="169"/>
      <c r="G2491" s="147">
        <v>5</v>
      </c>
    </row>
    <row r="2492" spans="1:7" x14ac:dyDescent="0.25">
      <c r="A2492" s="166" t="s">
        <v>5108</v>
      </c>
      <c r="B2492" s="167" t="s">
        <v>5109</v>
      </c>
      <c r="C2492" s="168" t="s">
        <v>158</v>
      </c>
      <c r="D2492" s="169">
        <v>3.41</v>
      </c>
      <c r="E2492" s="169">
        <v>11.41</v>
      </c>
      <c r="F2492" s="169">
        <v>14.82</v>
      </c>
      <c r="G2492" s="147">
        <v>9</v>
      </c>
    </row>
    <row r="2493" spans="1:7" x14ac:dyDescent="0.25">
      <c r="A2493" s="166" t="s">
        <v>5110</v>
      </c>
      <c r="B2493" s="167" t="s">
        <v>5111</v>
      </c>
      <c r="C2493" s="168" t="s">
        <v>158</v>
      </c>
      <c r="D2493" s="169">
        <v>6.55</v>
      </c>
      <c r="E2493" s="169">
        <v>11.41</v>
      </c>
      <c r="F2493" s="169">
        <v>17.96</v>
      </c>
      <c r="G2493" s="147">
        <v>9</v>
      </c>
    </row>
    <row r="2494" spans="1:7" x14ac:dyDescent="0.25">
      <c r="A2494" s="166" t="s">
        <v>5112</v>
      </c>
      <c r="B2494" s="167" t="s">
        <v>5113</v>
      </c>
      <c r="C2494" s="168" t="s">
        <v>158</v>
      </c>
      <c r="D2494" s="169">
        <v>6.97</v>
      </c>
      <c r="E2494" s="169">
        <v>11.41</v>
      </c>
      <c r="F2494" s="169">
        <v>18.38</v>
      </c>
      <c r="G2494" s="147">
        <v>9</v>
      </c>
    </row>
    <row r="2495" spans="1:7" x14ac:dyDescent="0.25">
      <c r="A2495" s="166" t="s">
        <v>5114</v>
      </c>
      <c r="B2495" s="167" t="s">
        <v>5115</v>
      </c>
      <c r="C2495" s="168"/>
      <c r="D2495" s="169"/>
      <c r="E2495" s="169"/>
      <c r="F2495" s="169"/>
      <c r="G2495" s="147">
        <v>9</v>
      </c>
    </row>
    <row r="2496" spans="1:7" x14ac:dyDescent="0.25">
      <c r="A2496" s="166" t="s">
        <v>5116</v>
      </c>
      <c r="B2496" s="167" t="s">
        <v>5117</v>
      </c>
      <c r="C2496" s="168" t="s">
        <v>158</v>
      </c>
      <c r="D2496" s="169">
        <v>270.94</v>
      </c>
      <c r="E2496" s="169">
        <v>22.83</v>
      </c>
      <c r="F2496" s="169">
        <v>293.77</v>
      </c>
      <c r="G2496" s="147">
        <v>9</v>
      </c>
    </row>
    <row r="2497" spans="1:7" x14ac:dyDescent="0.25">
      <c r="A2497" s="166" t="s">
        <v>5118</v>
      </c>
      <c r="B2497" s="167" t="s">
        <v>5119</v>
      </c>
      <c r="C2497" s="168" t="s">
        <v>158</v>
      </c>
      <c r="D2497" s="169">
        <v>280.57</v>
      </c>
      <c r="E2497" s="169">
        <v>22.83</v>
      </c>
      <c r="F2497" s="169">
        <v>303.39999999999998</v>
      </c>
      <c r="G2497" s="147">
        <v>9</v>
      </c>
    </row>
    <row r="2498" spans="1:7" x14ac:dyDescent="0.25">
      <c r="A2498" s="166" t="s">
        <v>5120</v>
      </c>
      <c r="B2498" s="167" t="s">
        <v>5121</v>
      </c>
      <c r="C2498" s="168" t="s">
        <v>158</v>
      </c>
      <c r="D2498" s="169">
        <v>329.76</v>
      </c>
      <c r="E2498" s="169">
        <v>22.83</v>
      </c>
      <c r="F2498" s="169">
        <v>352.59</v>
      </c>
      <c r="G2498" s="147">
        <v>9</v>
      </c>
    </row>
    <row r="2499" spans="1:7" x14ac:dyDescent="0.25">
      <c r="A2499" s="166" t="s">
        <v>5122</v>
      </c>
      <c r="B2499" s="167" t="s">
        <v>5123</v>
      </c>
      <c r="C2499" s="168" t="s">
        <v>158</v>
      </c>
      <c r="D2499" s="169">
        <v>266.66000000000003</v>
      </c>
      <c r="E2499" s="169">
        <v>22.83</v>
      </c>
      <c r="F2499" s="169">
        <v>289.49</v>
      </c>
      <c r="G2499" s="147">
        <v>9</v>
      </c>
    </row>
    <row r="2500" spans="1:7" x14ac:dyDescent="0.25">
      <c r="A2500" s="166" t="s">
        <v>5124</v>
      </c>
      <c r="B2500" s="167" t="s">
        <v>5125</v>
      </c>
      <c r="C2500" s="168" t="s">
        <v>158</v>
      </c>
      <c r="D2500" s="169">
        <v>400.82</v>
      </c>
      <c r="E2500" s="169">
        <v>22.83</v>
      </c>
      <c r="F2500" s="169">
        <v>423.65</v>
      </c>
      <c r="G2500" s="147">
        <v>9</v>
      </c>
    </row>
    <row r="2501" spans="1:7" x14ac:dyDescent="0.25">
      <c r="A2501" s="166" t="s">
        <v>5126</v>
      </c>
      <c r="B2501" s="167" t="s">
        <v>5127</v>
      </c>
      <c r="C2501" s="168" t="s">
        <v>158</v>
      </c>
      <c r="D2501" s="169">
        <v>584.63</v>
      </c>
      <c r="E2501" s="169">
        <v>22.83</v>
      </c>
      <c r="F2501" s="169">
        <v>607.46</v>
      </c>
      <c r="G2501" s="147">
        <v>5</v>
      </c>
    </row>
    <row r="2502" spans="1:7" x14ac:dyDescent="0.25">
      <c r="A2502" s="166" t="s">
        <v>5128</v>
      </c>
      <c r="B2502" s="167" t="s">
        <v>5129</v>
      </c>
      <c r="C2502" s="168" t="s">
        <v>158</v>
      </c>
      <c r="D2502" s="169">
        <v>796.08</v>
      </c>
      <c r="E2502" s="169">
        <v>22.83</v>
      </c>
      <c r="F2502" s="169">
        <v>818.91</v>
      </c>
      <c r="G2502" s="147">
        <v>9</v>
      </c>
    </row>
    <row r="2503" spans="1:7" x14ac:dyDescent="0.25">
      <c r="A2503" s="166" t="s">
        <v>5130</v>
      </c>
      <c r="B2503" s="167" t="s">
        <v>5131</v>
      </c>
      <c r="C2503" s="168" t="s">
        <v>158</v>
      </c>
      <c r="D2503" s="169">
        <v>1076.26</v>
      </c>
      <c r="E2503" s="169">
        <v>22.83</v>
      </c>
      <c r="F2503" s="169">
        <v>1099.0899999999999</v>
      </c>
      <c r="G2503" s="147">
        <v>9</v>
      </c>
    </row>
    <row r="2504" spans="1:7" x14ac:dyDescent="0.25">
      <c r="A2504" s="166" t="s">
        <v>5132</v>
      </c>
      <c r="B2504" s="167" t="s">
        <v>5133</v>
      </c>
      <c r="C2504" s="168" t="s">
        <v>158</v>
      </c>
      <c r="D2504" s="169">
        <v>1620.99</v>
      </c>
      <c r="E2504" s="169">
        <v>22.83</v>
      </c>
      <c r="F2504" s="169">
        <v>1643.82</v>
      </c>
      <c r="G2504" s="147">
        <v>9</v>
      </c>
    </row>
    <row r="2505" spans="1:7" x14ac:dyDescent="0.25">
      <c r="A2505" s="166" t="s">
        <v>5134</v>
      </c>
      <c r="B2505" s="167" t="s">
        <v>5135</v>
      </c>
      <c r="C2505" s="168" t="s">
        <v>158</v>
      </c>
      <c r="D2505" s="169">
        <v>3555.1</v>
      </c>
      <c r="E2505" s="169">
        <v>22.83</v>
      </c>
      <c r="F2505" s="169">
        <v>3577.93</v>
      </c>
      <c r="G2505" s="147">
        <v>5</v>
      </c>
    </row>
    <row r="2506" spans="1:7" x14ac:dyDescent="0.25">
      <c r="A2506" s="166" t="s">
        <v>5136</v>
      </c>
      <c r="B2506" s="167" t="s">
        <v>5137</v>
      </c>
      <c r="C2506" s="168" t="s">
        <v>158</v>
      </c>
      <c r="D2506" s="169">
        <v>2171.39</v>
      </c>
      <c r="E2506" s="169">
        <v>22.83</v>
      </c>
      <c r="F2506" s="169">
        <v>2194.2199999999998</v>
      </c>
      <c r="G2506" s="147">
        <v>9</v>
      </c>
    </row>
    <row r="2507" spans="1:7" x14ac:dyDescent="0.25">
      <c r="A2507" s="166" t="s">
        <v>5138</v>
      </c>
      <c r="B2507" s="167" t="s">
        <v>5139</v>
      </c>
      <c r="C2507" s="168" t="s">
        <v>158</v>
      </c>
      <c r="D2507" s="169">
        <v>5157.26</v>
      </c>
      <c r="E2507" s="169">
        <v>22.83</v>
      </c>
      <c r="F2507" s="169">
        <v>5180.09</v>
      </c>
      <c r="G2507" s="147">
        <v>9</v>
      </c>
    </row>
    <row r="2508" spans="1:7" x14ac:dyDescent="0.25">
      <c r="A2508" s="166" t="s">
        <v>5140</v>
      </c>
      <c r="B2508" s="167" t="s">
        <v>5141</v>
      </c>
      <c r="C2508" s="168" t="s">
        <v>158</v>
      </c>
      <c r="D2508" s="169">
        <v>73.84</v>
      </c>
      <c r="E2508" s="169">
        <v>22.83</v>
      </c>
      <c r="F2508" s="169">
        <v>96.67</v>
      </c>
      <c r="G2508" s="147">
        <v>9</v>
      </c>
    </row>
    <row r="2509" spans="1:7" x14ac:dyDescent="0.25">
      <c r="A2509" s="166" t="s">
        <v>5142</v>
      </c>
      <c r="B2509" s="167" t="s">
        <v>5143</v>
      </c>
      <c r="C2509" s="168" t="s">
        <v>158</v>
      </c>
      <c r="D2509" s="169">
        <v>142.33000000000001</v>
      </c>
      <c r="E2509" s="169">
        <v>22.83</v>
      </c>
      <c r="F2509" s="169">
        <v>165.16</v>
      </c>
      <c r="G2509" s="147">
        <v>9</v>
      </c>
    </row>
    <row r="2510" spans="1:7" x14ac:dyDescent="0.25">
      <c r="A2510" s="166" t="s">
        <v>5144</v>
      </c>
      <c r="B2510" s="167" t="s">
        <v>5145</v>
      </c>
      <c r="C2510" s="168" t="s">
        <v>158</v>
      </c>
      <c r="D2510" s="169">
        <v>145.6</v>
      </c>
      <c r="E2510" s="169">
        <v>22.83</v>
      </c>
      <c r="F2510" s="169">
        <v>168.43</v>
      </c>
      <c r="G2510" s="147">
        <v>9</v>
      </c>
    </row>
    <row r="2511" spans="1:7" x14ac:dyDescent="0.25">
      <c r="A2511" s="166" t="s">
        <v>5146</v>
      </c>
      <c r="B2511" s="167" t="s">
        <v>5147</v>
      </c>
      <c r="C2511" s="168"/>
      <c r="D2511" s="169"/>
      <c r="E2511" s="169"/>
      <c r="F2511" s="169"/>
      <c r="G2511" s="147">
        <v>9</v>
      </c>
    </row>
    <row r="2512" spans="1:7" x14ac:dyDescent="0.25">
      <c r="A2512" s="166" t="s">
        <v>5148</v>
      </c>
      <c r="B2512" s="167" t="s">
        <v>5149</v>
      </c>
      <c r="C2512" s="168" t="s">
        <v>158</v>
      </c>
      <c r="D2512" s="169">
        <v>76.849999999999994</v>
      </c>
      <c r="E2512" s="169">
        <v>20.55</v>
      </c>
      <c r="F2512" s="169">
        <v>97.4</v>
      </c>
      <c r="G2512" s="147">
        <v>9</v>
      </c>
    </row>
    <row r="2513" spans="1:7" ht="30" x14ac:dyDescent="0.25">
      <c r="A2513" s="166" t="s">
        <v>5150</v>
      </c>
      <c r="B2513" s="167" t="s">
        <v>5151</v>
      </c>
      <c r="C2513" s="168" t="s">
        <v>158</v>
      </c>
      <c r="D2513" s="169">
        <v>263.51</v>
      </c>
      <c r="E2513" s="169">
        <v>22.83</v>
      </c>
      <c r="F2513" s="169">
        <v>286.33999999999997</v>
      </c>
      <c r="G2513" s="147">
        <v>9</v>
      </c>
    </row>
    <row r="2514" spans="1:7" ht="30" x14ac:dyDescent="0.25">
      <c r="A2514" s="166" t="s">
        <v>5152</v>
      </c>
      <c r="B2514" s="167" t="s">
        <v>5153</v>
      </c>
      <c r="C2514" s="168" t="s">
        <v>158</v>
      </c>
      <c r="D2514" s="169">
        <v>460.79</v>
      </c>
      <c r="E2514" s="169">
        <v>22.83</v>
      </c>
      <c r="F2514" s="169">
        <v>483.62</v>
      </c>
      <c r="G2514" s="147">
        <v>9</v>
      </c>
    </row>
    <row r="2515" spans="1:7" ht="30" x14ac:dyDescent="0.25">
      <c r="A2515" s="166" t="s">
        <v>5154</v>
      </c>
      <c r="B2515" s="167" t="s">
        <v>5155</v>
      </c>
      <c r="C2515" s="168" t="s">
        <v>158</v>
      </c>
      <c r="D2515" s="169">
        <v>352.45</v>
      </c>
      <c r="E2515" s="169">
        <v>22.83</v>
      </c>
      <c r="F2515" s="169">
        <v>375.28</v>
      </c>
      <c r="G2515" s="147">
        <v>9</v>
      </c>
    </row>
    <row r="2516" spans="1:7" x14ac:dyDescent="0.25">
      <c r="A2516" s="166" t="s">
        <v>5156</v>
      </c>
      <c r="B2516" s="167" t="s">
        <v>5157</v>
      </c>
      <c r="C2516" s="168" t="s">
        <v>158</v>
      </c>
      <c r="D2516" s="169">
        <v>94.68</v>
      </c>
      <c r="E2516" s="169">
        <v>45.65</v>
      </c>
      <c r="F2516" s="169">
        <v>140.33000000000001</v>
      </c>
      <c r="G2516" s="147">
        <v>9</v>
      </c>
    </row>
    <row r="2517" spans="1:7" ht="30" x14ac:dyDescent="0.25">
      <c r="A2517" s="166" t="s">
        <v>5158</v>
      </c>
      <c r="B2517" s="167" t="s">
        <v>5159</v>
      </c>
      <c r="C2517" s="168" t="s">
        <v>158</v>
      </c>
      <c r="D2517" s="169">
        <v>4155.34</v>
      </c>
      <c r="E2517" s="169">
        <v>45.65</v>
      </c>
      <c r="F2517" s="169">
        <v>4200.99</v>
      </c>
      <c r="G2517" s="147">
        <v>9</v>
      </c>
    </row>
    <row r="2518" spans="1:7" x14ac:dyDescent="0.25">
      <c r="A2518" s="166" t="s">
        <v>5160</v>
      </c>
      <c r="B2518" s="167" t="s">
        <v>5161</v>
      </c>
      <c r="C2518" s="168" t="s">
        <v>158</v>
      </c>
      <c r="D2518" s="169">
        <v>102.03</v>
      </c>
      <c r="E2518" s="169">
        <v>45.65</v>
      </c>
      <c r="F2518" s="169">
        <v>147.68</v>
      </c>
      <c r="G2518" s="147">
        <v>9</v>
      </c>
    </row>
    <row r="2519" spans="1:7" ht="30" x14ac:dyDescent="0.25">
      <c r="A2519" s="166" t="s">
        <v>5162</v>
      </c>
      <c r="B2519" s="167" t="s">
        <v>5163</v>
      </c>
      <c r="C2519" s="168" t="s">
        <v>158</v>
      </c>
      <c r="D2519" s="169">
        <v>3143.17</v>
      </c>
      <c r="E2519" s="169">
        <v>22.83</v>
      </c>
      <c r="F2519" s="169">
        <v>3166</v>
      </c>
      <c r="G2519" s="147">
        <v>9</v>
      </c>
    </row>
    <row r="2520" spans="1:7" x14ac:dyDescent="0.25">
      <c r="A2520" s="166" t="s">
        <v>5164</v>
      </c>
      <c r="B2520" s="167" t="s">
        <v>5165</v>
      </c>
      <c r="C2520" s="168" t="s">
        <v>158</v>
      </c>
      <c r="D2520" s="169">
        <v>123.36</v>
      </c>
      <c r="E2520" s="169">
        <v>45.65</v>
      </c>
      <c r="F2520" s="169">
        <v>169.01</v>
      </c>
      <c r="G2520" s="147">
        <v>9</v>
      </c>
    </row>
    <row r="2521" spans="1:7" x14ac:dyDescent="0.25">
      <c r="A2521" s="166" t="s">
        <v>5166</v>
      </c>
      <c r="B2521" s="167" t="s">
        <v>5167</v>
      </c>
      <c r="C2521" s="168" t="s">
        <v>158</v>
      </c>
      <c r="D2521" s="169">
        <v>275.94</v>
      </c>
      <c r="E2521" s="169">
        <v>27.39</v>
      </c>
      <c r="F2521" s="169">
        <v>303.33</v>
      </c>
      <c r="G2521" s="147">
        <v>5</v>
      </c>
    </row>
    <row r="2522" spans="1:7" x14ac:dyDescent="0.25">
      <c r="A2522" s="166" t="s">
        <v>5168</v>
      </c>
      <c r="B2522" s="167" t="s">
        <v>5169</v>
      </c>
      <c r="C2522" s="168"/>
      <c r="D2522" s="169"/>
      <c r="E2522" s="169"/>
      <c r="F2522" s="169"/>
      <c r="G2522" s="147">
        <v>9</v>
      </c>
    </row>
    <row r="2523" spans="1:7" x14ac:dyDescent="0.25">
      <c r="A2523" s="166" t="s">
        <v>5170</v>
      </c>
      <c r="B2523" s="167" t="s">
        <v>5171</v>
      </c>
      <c r="C2523" s="168" t="s">
        <v>158</v>
      </c>
      <c r="D2523" s="169">
        <v>636.96</v>
      </c>
      <c r="E2523" s="169">
        <v>18.260000000000002</v>
      </c>
      <c r="F2523" s="169">
        <v>655.22</v>
      </c>
      <c r="G2523" s="147">
        <v>9</v>
      </c>
    </row>
    <row r="2524" spans="1:7" x14ac:dyDescent="0.25">
      <c r="A2524" s="166" t="s">
        <v>5172</v>
      </c>
      <c r="B2524" s="167" t="s">
        <v>5173</v>
      </c>
      <c r="C2524" s="168" t="s">
        <v>158</v>
      </c>
      <c r="D2524" s="169">
        <v>318.70999999999998</v>
      </c>
      <c r="E2524" s="169">
        <v>18.260000000000002</v>
      </c>
      <c r="F2524" s="169">
        <v>336.97</v>
      </c>
      <c r="G2524" s="147">
        <v>9</v>
      </c>
    </row>
    <row r="2525" spans="1:7" x14ac:dyDescent="0.25">
      <c r="A2525" s="166" t="s">
        <v>5174</v>
      </c>
      <c r="B2525" s="167" t="s">
        <v>5175</v>
      </c>
      <c r="C2525" s="168" t="s">
        <v>158</v>
      </c>
      <c r="D2525" s="169">
        <v>166.41</v>
      </c>
      <c r="E2525" s="169">
        <v>18.260000000000002</v>
      </c>
      <c r="F2525" s="169">
        <v>184.67</v>
      </c>
      <c r="G2525" s="147">
        <v>9</v>
      </c>
    </row>
    <row r="2526" spans="1:7" x14ac:dyDescent="0.25">
      <c r="A2526" s="166" t="s">
        <v>5176</v>
      </c>
      <c r="B2526" s="167" t="s">
        <v>5177</v>
      </c>
      <c r="C2526" s="168" t="s">
        <v>158</v>
      </c>
      <c r="D2526" s="169">
        <v>440.75</v>
      </c>
      <c r="E2526" s="169">
        <v>18.260000000000002</v>
      </c>
      <c r="F2526" s="169">
        <v>459.01</v>
      </c>
      <c r="G2526" s="147">
        <v>9</v>
      </c>
    </row>
    <row r="2527" spans="1:7" x14ac:dyDescent="0.25">
      <c r="A2527" s="166" t="s">
        <v>5178</v>
      </c>
      <c r="B2527" s="167" t="s">
        <v>5179</v>
      </c>
      <c r="C2527" s="168"/>
      <c r="D2527" s="169"/>
      <c r="E2527" s="169"/>
      <c r="F2527" s="169"/>
      <c r="G2527" s="147">
        <v>9</v>
      </c>
    </row>
    <row r="2528" spans="1:7" x14ac:dyDescent="0.25">
      <c r="A2528" s="166" t="s">
        <v>5180</v>
      </c>
      <c r="B2528" s="167" t="s">
        <v>5181</v>
      </c>
      <c r="C2528" s="168" t="s">
        <v>158</v>
      </c>
      <c r="D2528" s="169">
        <v>165.24</v>
      </c>
      <c r="E2528" s="169">
        <v>18.260000000000002</v>
      </c>
      <c r="F2528" s="169">
        <v>183.5</v>
      </c>
      <c r="G2528" s="147">
        <v>9</v>
      </c>
    </row>
    <row r="2529" spans="1:7" ht="30" x14ac:dyDescent="0.25">
      <c r="A2529" s="166" t="s">
        <v>5182</v>
      </c>
      <c r="B2529" s="167" t="s">
        <v>5183</v>
      </c>
      <c r="C2529" s="168" t="s">
        <v>158</v>
      </c>
      <c r="D2529" s="169">
        <v>389.46</v>
      </c>
      <c r="E2529" s="169">
        <v>11.41</v>
      </c>
      <c r="F2529" s="169">
        <v>400.87</v>
      </c>
      <c r="G2529" s="147">
        <v>9</v>
      </c>
    </row>
    <row r="2530" spans="1:7" x14ac:dyDescent="0.25">
      <c r="A2530" s="166" t="s">
        <v>5184</v>
      </c>
      <c r="B2530" s="167" t="s">
        <v>5185</v>
      </c>
      <c r="C2530" s="168"/>
      <c r="D2530" s="169"/>
      <c r="E2530" s="169"/>
      <c r="F2530" s="169"/>
      <c r="G2530" s="147">
        <v>9</v>
      </c>
    </row>
    <row r="2531" spans="1:7" x14ac:dyDescent="0.25">
      <c r="A2531" s="166" t="s">
        <v>5186</v>
      </c>
      <c r="B2531" s="167" t="s">
        <v>5187</v>
      </c>
      <c r="C2531" s="168" t="s">
        <v>158</v>
      </c>
      <c r="D2531" s="169">
        <v>133.12</v>
      </c>
      <c r="E2531" s="169">
        <v>18.260000000000002</v>
      </c>
      <c r="F2531" s="169">
        <v>151.38</v>
      </c>
      <c r="G2531" s="147">
        <v>9</v>
      </c>
    </row>
    <row r="2532" spans="1:7" ht="30" x14ac:dyDescent="0.25">
      <c r="A2532" s="166" t="s">
        <v>5188</v>
      </c>
      <c r="B2532" s="167" t="s">
        <v>5189</v>
      </c>
      <c r="C2532" s="168" t="s">
        <v>158</v>
      </c>
      <c r="D2532" s="169">
        <v>128.35</v>
      </c>
      <c r="E2532" s="169">
        <v>22.83</v>
      </c>
      <c r="F2532" s="169">
        <v>151.18</v>
      </c>
      <c r="G2532" s="147">
        <v>5</v>
      </c>
    </row>
    <row r="2533" spans="1:7" x14ac:dyDescent="0.25">
      <c r="A2533" s="166" t="s">
        <v>5190</v>
      </c>
      <c r="B2533" s="167" t="s">
        <v>5191</v>
      </c>
      <c r="C2533" s="168"/>
      <c r="D2533" s="169"/>
      <c r="E2533" s="169"/>
      <c r="F2533" s="169"/>
      <c r="G2533" s="147">
        <v>9</v>
      </c>
    </row>
    <row r="2534" spans="1:7" x14ac:dyDescent="0.25">
      <c r="A2534" s="166" t="s">
        <v>5192</v>
      </c>
      <c r="B2534" s="167" t="s">
        <v>5193</v>
      </c>
      <c r="C2534" s="168" t="s">
        <v>158</v>
      </c>
      <c r="D2534" s="169">
        <v>65.930000000000007</v>
      </c>
      <c r="E2534" s="169">
        <v>36.520000000000003</v>
      </c>
      <c r="F2534" s="169">
        <v>102.45</v>
      </c>
      <c r="G2534" s="147">
        <v>9</v>
      </c>
    </row>
    <row r="2535" spans="1:7" x14ac:dyDescent="0.25">
      <c r="A2535" s="166" t="s">
        <v>5194</v>
      </c>
      <c r="B2535" s="167" t="s">
        <v>5195</v>
      </c>
      <c r="C2535" s="168" t="s">
        <v>158</v>
      </c>
      <c r="D2535" s="169">
        <v>53.33</v>
      </c>
      <c r="E2535" s="169">
        <v>36.520000000000003</v>
      </c>
      <c r="F2535" s="169">
        <v>89.85</v>
      </c>
      <c r="G2535" s="147">
        <v>9</v>
      </c>
    </row>
    <row r="2536" spans="1:7" x14ac:dyDescent="0.25">
      <c r="A2536" s="166" t="s">
        <v>5196</v>
      </c>
      <c r="B2536" s="167" t="s">
        <v>5197</v>
      </c>
      <c r="C2536" s="168" t="s">
        <v>158</v>
      </c>
      <c r="D2536" s="169">
        <v>37.58</v>
      </c>
      <c r="E2536" s="169">
        <v>13.69</v>
      </c>
      <c r="F2536" s="169">
        <v>51.27</v>
      </c>
      <c r="G2536" s="147">
        <v>9</v>
      </c>
    </row>
    <row r="2537" spans="1:7" x14ac:dyDescent="0.25">
      <c r="A2537" s="166" t="s">
        <v>5198</v>
      </c>
      <c r="B2537" s="167" t="s">
        <v>5199</v>
      </c>
      <c r="C2537" s="168" t="s">
        <v>158</v>
      </c>
      <c r="D2537" s="169">
        <v>133.47999999999999</v>
      </c>
      <c r="E2537" s="169">
        <v>13.69</v>
      </c>
      <c r="F2537" s="169">
        <v>147.16999999999999</v>
      </c>
      <c r="G2537" s="147">
        <v>5</v>
      </c>
    </row>
    <row r="2538" spans="1:7" x14ac:dyDescent="0.25">
      <c r="A2538" s="166" t="s">
        <v>5200</v>
      </c>
      <c r="B2538" s="167" t="s">
        <v>5201</v>
      </c>
      <c r="C2538" s="168" t="s">
        <v>158</v>
      </c>
      <c r="D2538" s="169">
        <v>446.12</v>
      </c>
      <c r="E2538" s="169">
        <v>13.69</v>
      </c>
      <c r="F2538" s="169">
        <v>459.81</v>
      </c>
      <c r="G2538" s="147">
        <v>9</v>
      </c>
    </row>
    <row r="2539" spans="1:7" x14ac:dyDescent="0.25">
      <c r="A2539" s="166" t="s">
        <v>5202</v>
      </c>
      <c r="B2539" s="167" t="s">
        <v>5203</v>
      </c>
      <c r="C2539" s="168" t="s">
        <v>158</v>
      </c>
      <c r="D2539" s="169">
        <v>4.2300000000000004</v>
      </c>
      <c r="E2539" s="169">
        <v>1.49</v>
      </c>
      <c r="F2539" s="169">
        <v>5.72</v>
      </c>
      <c r="G2539" s="147">
        <v>9</v>
      </c>
    </row>
    <row r="2540" spans="1:7" x14ac:dyDescent="0.25">
      <c r="A2540" s="166" t="s">
        <v>5204</v>
      </c>
      <c r="B2540" s="167" t="s">
        <v>5205</v>
      </c>
      <c r="C2540" s="168" t="s">
        <v>158</v>
      </c>
      <c r="D2540" s="169">
        <v>9.82</v>
      </c>
      <c r="E2540" s="169">
        <v>1.49</v>
      </c>
      <c r="F2540" s="169">
        <v>11.31</v>
      </c>
      <c r="G2540" s="147">
        <v>5</v>
      </c>
    </row>
    <row r="2541" spans="1:7" x14ac:dyDescent="0.25">
      <c r="A2541" s="166" t="s">
        <v>5206</v>
      </c>
      <c r="B2541" s="167" t="s">
        <v>5207</v>
      </c>
      <c r="C2541" s="168" t="s">
        <v>158</v>
      </c>
      <c r="D2541" s="169">
        <v>46.74</v>
      </c>
      <c r="E2541" s="169">
        <v>18.260000000000002</v>
      </c>
      <c r="F2541" s="169">
        <v>65</v>
      </c>
      <c r="G2541" s="147">
        <v>9</v>
      </c>
    </row>
    <row r="2542" spans="1:7" x14ac:dyDescent="0.25">
      <c r="A2542" s="166" t="s">
        <v>5208</v>
      </c>
      <c r="B2542" s="167" t="s">
        <v>5209</v>
      </c>
      <c r="C2542" s="168" t="s">
        <v>158</v>
      </c>
      <c r="D2542" s="169">
        <v>8.7100000000000009</v>
      </c>
      <c r="E2542" s="169">
        <v>9.1300000000000008</v>
      </c>
      <c r="F2542" s="169">
        <v>17.84</v>
      </c>
      <c r="G2542" s="147">
        <v>9</v>
      </c>
    </row>
    <row r="2543" spans="1:7" x14ac:dyDescent="0.25">
      <c r="A2543" s="166" t="s">
        <v>5210</v>
      </c>
      <c r="B2543" s="167" t="s">
        <v>5211</v>
      </c>
      <c r="C2543" s="168" t="s">
        <v>158</v>
      </c>
      <c r="D2543" s="169">
        <v>10.1</v>
      </c>
      <c r="E2543" s="169">
        <v>9.1300000000000008</v>
      </c>
      <c r="F2543" s="169">
        <v>19.23</v>
      </c>
      <c r="G2543" s="147">
        <v>5</v>
      </c>
    </row>
    <row r="2544" spans="1:7" x14ac:dyDescent="0.25">
      <c r="A2544" s="166" t="s">
        <v>5212</v>
      </c>
      <c r="B2544" s="167" t="s">
        <v>5213</v>
      </c>
      <c r="C2544" s="168" t="s">
        <v>158</v>
      </c>
      <c r="D2544" s="169">
        <v>465.09</v>
      </c>
      <c r="E2544" s="169">
        <v>45.65</v>
      </c>
      <c r="F2544" s="169">
        <v>510.74</v>
      </c>
      <c r="G2544" s="147">
        <v>9</v>
      </c>
    </row>
    <row r="2545" spans="1:7" x14ac:dyDescent="0.25">
      <c r="A2545" s="166" t="s">
        <v>5214</v>
      </c>
      <c r="B2545" s="167" t="s">
        <v>5215</v>
      </c>
      <c r="C2545" s="168" t="s">
        <v>158</v>
      </c>
      <c r="D2545" s="169">
        <v>91.1</v>
      </c>
      <c r="E2545" s="169">
        <v>13.69</v>
      </c>
      <c r="F2545" s="169">
        <v>104.79</v>
      </c>
      <c r="G2545" s="147">
        <v>9</v>
      </c>
    </row>
    <row r="2546" spans="1:7" x14ac:dyDescent="0.25">
      <c r="A2546" s="166" t="s">
        <v>5216</v>
      </c>
      <c r="B2546" s="167" t="s">
        <v>5217</v>
      </c>
      <c r="C2546" s="168" t="s">
        <v>158</v>
      </c>
      <c r="D2546" s="169">
        <v>52.74</v>
      </c>
      <c r="E2546" s="169">
        <v>20.74</v>
      </c>
      <c r="F2546" s="169">
        <v>73.48</v>
      </c>
      <c r="G2546" s="147">
        <v>9</v>
      </c>
    </row>
    <row r="2547" spans="1:7" x14ac:dyDescent="0.25">
      <c r="A2547" s="166" t="s">
        <v>5218</v>
      </c>
      <c r="B2547" s="167" t="s">
        <v>5219</v>
      </c>
      <c r="C2547" s="168" t="s">
        <v>158</v>
      </c>
      <c r="D2547" s="169">
        <v>45.9</v>
      </c>
      <c r="E2547" s="169">
        <v>20.74</v>
      </c>
      <c r="F2547" s="169">
        <v>66.64</v>
      </c>
      <c r="G2547" s="147">
        <v>9</v>
      </c>
    </row>
    <row r="2548" spans="1:7" x14ac:dyDescent="0.25">
      <c r="A2548" s="166" t="s">
        <v>5220</v>
      </c>
      <c r="B2548" s="167" t="s">
        <v>5221</v>
      </c>
      <c r="C2548" s="168"/>
      <c r="D2548" s="169"/>
      <c r="E2548" s="169"/>
      <c r="F2548" s="169"/>
      <c r="G2548" s="147">
        <v>9</v>
      </c>
    </row>
    <row r="2549" spans="1:7" x14ac:dyDescent="0.25">
      <c r="A2549" s="166" t="s">
        <v>5222</v>
      </c>
      <c r="B2549" s="167" t="s">
        <v>5223</v>
      </c>
      <c r="C2549" s="168"/>
      <c r="D2549" s="169"/>
      <c r="E2549" s="169"/>
      <c r="F2549" s="169"/>
      <c r="G2549" s="147">
        <v>9</v>
      </c>
    </row>
    <row r="2550" spans="1:7" x14ac:dyDescent="0.25">
      <c r="A2550" s="166" t="s">
        <v>5224</v>
      </c>
      <c r="B2550" s="167" t="s">
        <v>5225</v>
      </c>
      <c r="C2550" s="168" t="s">
        <v>158</v>
      </c>
      <c r="D2550" s="169">
        <v>18.34</v>
      </c>
      <c r="E2550" s="169">
        <v>3.71</v>
      </c>
      <c r="F2550" s="169">
        <v>22.05</v>
      </c>
      <c r="G2550" s="147">
        <v>9</v>
      </c>
    </row>
    <row r="2551" spans="1:7" x14ac:dyDescent="0.25">
      <c r="A2551" s="166" t="s">
        <v>5226</v>
      </c>
      <c r="B2551" s="167" t="s">
        <v>5227</v>
      </c>
      <c r="C2551" s="168" t="s">
        <v>158</v>
      </c>
      <c r="D2551" s="169">
        <v>21.21</v>
      </c>
      <c r="E2551" s="169">
        <v>3.71</v>
      </c>
      <c r="F2551" s="169">
        <v>24.92</v>
      </c>
      <c r="G2551" s="147">
        <v>9</v>
      </c>
    </row>
    <row r="2552" spans="1:7" x14ac:dyDescent="0.25">
      <c r="A2552" s="166" t="s">
        <v>5228</v>
      </c>
      <c r="B2552" s="167" t="s">
        <v>5229</v>
      </c>
      <c r="C2552" s="168" t="s">
        <v>158</v>
      </c>
      <c r="D2552" s="169">
        <v>53.39</v>
      </c>
      <c r="E2552" s="169">
        <v>3.71</v>
      </c>
      <c r="F2552" s="169">
        <v>57.1</v>
      </c>
      <c r="G2552" s="147">
        <v>9</v>
      </c>
    </row>
    <row r="2553" spans="1:7" x14ac:dyDescent="0.25">
      <c r="A2553" s="166" t="s">
        <v>65</v>
      </c>
      <c r="B2553" s="167" t="s">
        <v>5230</v>
      </c>
      <c r="C2553" s="168" t="s">
        <v>158</v>
      </c>
      <c r="D2553" s="169">
        <v>18.48</v>
      </c>
      <c r="E2553" s="169">
        <v>3.71</v>
      </c>
      <c r="F2553" s="169">
        <v>22.19</v>
      </c>
      <c r="G2553" s="147">
        <v>9</v>
      </c>
    </row>
    <row r="2554" spans="1:7" x14ac:dyDescent="0.25">
      <c r="A2554" s="166" t="s">
        <v>5231</v>
      </c>
      <c r="B2554" s="167" t="s">
        <v>5232</v>
      </c>
      <c r="C2554" s="168"/>
      <c r="D2554" s="169"/>
      <c r="E2554" s="169"/>
      <c r="F2554" s="169"/>
      <c r="G2554" s="147">
        <v>9</v>
      </c>
    </row>
    <row r="2555" spans="1:7" x14ac:dyDescent="0.25">
      <c r="A2555" s="166" t="s">
        <v>5233</v>
      </c>
      <c r="B2555" s="167" t="s">
        <v>5234</v>
      </c>
      <c r="C2555" s="168" t="s">
        <v>158</v>
      </c>
      <c r="D2555" s="169">
        <v>7.26</v>
      </c>
      <c r="E2555" s="169">
        <v>3.64</v>
      </c>
      <c r="F2555" s="169">
        <v>10.9</v>
      </c>
      <c r="G2555" s="147">
        <v>9</v>
      </c>
    </row>
    <row r="2556" spans="1:7" ht="30" x14ac:dyDescent="0.25">
      <c r="A2556" s="166" t="s">
        <v>5235</v>
      </c>
      <c r="B2556" s="167" t="s">
        <v>5236</v>
      </c>
      <c r="C2556" s="168" t="s">
        <v>268</v>
      </c>
      <c r="D2556" s="169">
        <v>84.55</v>
      </c>
      <c r="E2556" s="169">
        <v>18.260000000000002</v>
      </c>
      <c r="F2556" s="169">
        <v>102.81</v>
      </c>
      <c r="G2556" s="147">
        <v>9</v>
      </c>
    </row>
    <row r="2557" spans="1:7" x14ac:dyDescent="0.25">
      <c r="A2557" s="166" t="s">
        <v>5237</v>
      </c>
      <c r="B2557" s="167" t="s">
        <v>5238</v>
      </c>
      <c r="C2557" s="168"/>
      <c r="D2557" s="169"/>
      <c r="E2557" s="169"/>
      <c r="F2557" s="169"/>
      <c r="G2557" s="147">
        <v>9</v>
      </c>
    </row>
    <row r="2558" spans="1:7" x14ac:dyDescent="0.25">
      <c r="A2558" s="166" t="s">
        <v>5239</v>
      </c>
      <c r="B2558" s="167" t="s">
        <v>5240</v>
      </c>
      <c r="C2558" s="168" t="s">
        <v>158</v>
      </c>
      <c r="D2558" s="169">
        <v>22.95</v>
      </c>
      <c r="E2558" s="169">
        <v>3.71</v>
      </c>
      <c r="F2558" s="169">
        <v>26.66</v>
      </c>
      <c r="G2558" s="147">
        <v>2</v>
      </c>
    </row>
    <row r="2559" spans="1:7" x14ac:dyDescent="0.25">
      <c r="A2559" s="166" t="s">
        <v>5241</v>
      </c>
      <c r="B2559" s="167" t="s">
        <v>5242</v>
      </c>
      <c r="C2559" s="168" t="s">
        <v>158</v>
      </c>
      <c r="D2559" s="169">
        <v>10.08</v>
      </c>
      <c r="E2559" s="169">
        <v>3.71</v>
      </c>
      <c r="F2559" s="169">
        <v>13.79</v>
      </c>
      <c r="G2559" s="147">
        <v>5</v>
      </c>
    </row>
    <row r="2560" spans="1:7" x14ac:dyDescent="0.25">
      <c r="A2560" s="166" t="s">
        <v>5243</v>
      </c>
      <c r="B2560" s="167" t="s">
        <v>5244</v>
      </c>
      <c r="C2560" s="168" t="s">
        <v>158</v>
      </c>
      <c r="D2560" s="169">
        <v>10.29</v>
      </c>
      <c r="E2560" s="169">
        <v>3.71</v>
      </c>
      <c r="F2560" s="169">
        <v>14</v>
      </c>
      <c r="G2560" s="147">
        <v>9</v>
      </c>
    </row>
    <row r="2561" spans="1:7" x14ac:dyDescent="0.25">
      <c r="A2561" s="166" t="s">
        <v>5245</v>
      </c>
      <c r="B2561" s="167" t="s">
        <v>5246</v>
      </c>
      <c r="C2561" s="168"/>
      <c r="D2561" s="169"/>
      <c r="E2561" s="169"/>
      <c r="F2561" s="169"/>
      <c r="G2561" s="147">
        <v>9</v>
      </c>
    </row>
    <row r="2562" spans="1:7" x14ac:dyDescent="0.25">
      <c r="A2562" s="166" t="s">
        <v>5247</v>
      </c>
      <c r="B2562" s="167" t="s">
        <v>5248</v>
      </c>
      <c r="C2562" s="168" t="s">
        <v>158</v>
      </c>
      <c r="D2562" s="169">
        <v>20.52</v>
      </c>
      <c r="E2562" s="169">
        <v>3.71</v>
      </c>
      <c r="F2562" s="169">
        <v>24.23</v>
      </c>
      <c r="G2562" s="147">
        <v>9</v>
      </c>
    </row>
    <row r="2563" spans="1:7" x14ac:dyDescent="0.25">
      <c r="A2563" s="166" t="s">
        <v>5249</v>
      </c>
      <c r="B2563" s="167" t="s">
        <v>5250</v>
      </c>
      <c r="C2563" s="168" t="s">
        <v>158</v>
      </c>
      <c r="D2563" s="169">
        <v>15.29</v>
      </c>
      <c r="E2563" s="169">
        <v>3.71</v>
      </c>
      <c r="F2563" s="169">
        <v>19</v>
      </c>
      <c r="G2563" s="147">
        <v>9</v>
      </c>
    </row>
    <row r="2564" spans="1:7" x14ac:dyDescent="0.25">
      <c r="A2564" s="166" t="s">
        <v>5251</v>
      </c>
      <c r="B2564" s="167" t="s">
        <v>5252</v>
      </c>
      <c r="C2564" s="168" t="s">
        <v>158</v>
      </c>
      <c r="D2564" s="169">
        <v>10.91</v>
      </c>
      <c r="E2564" s="169">
        <v>3.71</v>
      </c>
      <c r="F2564" s="169">
        <v>14.62</v>
      </c>
      <c r="G2564" s="147">
        <v>5</v>
      </c>
    </row>
    <row r="2565" spans="1:7" x14ac:dyDescent="0.25">
      <c r="A2565" s="166" t="s">
        <v>5253</v>
      </c>
      <c r="B2565" s="167" t="s">
        <v>5254</v>
      </c>
      <c r="C2565" s="168" t="s">
        <v>158</v>
      </c>
      <c r="D2565" s="169">
        <v>19.920000000000002</v>
      </c>
      <c r="E2565" s="169">
        <v>3.71</v>
      </c>
      <c r="F2565" s="169">
        <v>23.63</v>
      </c>
      <c r="G2565" s="147">
        <v>9</v>
      </c>
    </row>
    <row r="2566" spans="1:7" x14ac:dyDescent="0.25">
      <c r="A2566" s="166" t="s">
        <v>5255</v>
      </c>
      <c r="B2566" s="167" t="s">
        <v>5256</v>
      </c>
      <c r="C2566" s="168" t="s">
        <v>158</v>
      </c>
      <c r="D2566" s="169">
        <v>17.29</v>
      </c>
      <c r="E2566" s="169">
        <v>3.71</v>
      </c>
      <c r="F2566" s="169">
        <v>21</v>
      </c>
      <c r="G2566" s="147">
        <v>9</v>
      </c>
    </row>
    <row r="2567" spans="1:7" ht="30" x14ac:dyDescent="0.25">
      <c r="A2567" s="166" t="s">
        <v>5257</v>
      </c>
      <c r="B2567" s="167" t="s">
        <v>5258</v>
      </c>
      <c r="C2567" s="168" t="s">
        <v>158</v>
      </c>
      <c r="D2567" s="169">
        <v>28.87</v>
      </c>
      <c r="E2567" s="169">
        <v>3.71</v>
      </c>
      <c r="F2567" s="169">
        <v>32.58</v>
      </c>
      <c r="G2567" s="147">
        <v>5</v>
      </c>
    </row>
    <row r="2568" spans="1:7" ht="30" x14ac:dyDescent="0.25">
      <c r="A2568" s="166" t="s">
        <v>5259</v>
      </c>
      <c r="B2568" s="167" t="s">
        <v>5260</v>
      </c>
      <c r="C2568" s="168" t="s">
        <v>158</v>
      </c>
      <c r="D2568" s="169">
        <v>13.46</v>
      </c>
      <c r="E2568" s="169">
        <v>3.71</v>
      </c>
      <c r="F2568" s="169">
        <v>17.170000000000002</v>
      </c>
      <c r="G2568" s="147">
        <v>9</v>
      </c>
    </row>
    <row r="2569" spans="1:7" ht="30" x14ac:dyDescent="0.25">
      <c r="A2569" s="166" t="s">
        <v>5261</v>
      </c>
      <c r="B2569" s="167" t="s">
        <v>5262</v>
      </c>
      <c r="C2569" s="168" t="s">
        <v>158</v>
      </c>
      <c r="D2569" s="169">
        <v>14.51</v>
      </c>
      <c r="E2569" s="169">
        <v>3.71</v>
      </c>
      <c r="F2569" s="169">
        <v>18.22</v>
      </c>
      <c r="G2569" s="147">
        <v>9</v>
      </c>
    </row>
    <row r="2570" spans="1:7" x14ac:dyDescent="0.25">
      <c r="A2570" s="166" t="s">
        <v>5263</v>
      </c>
      <c r="B2570" s="167" t="s">
        <v>5264</v>
      </c>
      <c r="C2570" s="168" t="s">
        <v>158</v>
      </c>
      <c r="D2570" s="169">
        <v>19.62</v>
      </c>
      <c r="E2570" s="169">
        <v>3.71</v>
      </c>
      <c r="F2570" s="169">
        <v>23.33</v>
      </c>
      <c r="G2570" s="147">
        <v>5</v>
      </c>
    </row>
    <row r="2571" spans="1:7" x14ac:dyDescent="0.25">
      <c r="A2571" s="166" t="s">
        <v>5265</v>
      </c>
      <c r="B2571" s="167" t="s">
        <v>5266</v>
      </c>
      <c r="C2571" s="168" t="s">
        <v>158</v>
      </c>
      <c r="D2571" s="169">
        <v>16.079999999999998</v>
      </c>
      <c r="E2571" s="169">
        <v>3.71</v>
      </c>
      <c r="F2571" s="169">
        <v>19.79</v>
      </c>
      <c r="G2571" s="147">
        <v>9</v>
      </c>
    </row>
    <row r="2572" spans="1:7" x14ac:dyDescent="0.25">
      <c r="A2572" s="166" t="s">
        <v>5267</v>
      </c>
      <c r="B2572" s="167" t="s">
        <v>5268</v>
      </c>
      <c r="C2572" s="168" t="s">
        <v>158</v>
      </c>
      <c r="D2572" s="169">
        <v>15.71</v>
      </c>
      <c r="E2572" s="169">
        <v>3.71</v>
      </c>
      <c r="F2572" s="169">
        <v>19.420000000000002</v>
      </c>
      <c r="G2572" s="147">
        <v>9</v>
      </c>
    </row>
    <row r="2573" spans="1:7" x14ac:dyDescent="0.25">
      <c r="A2573" s="166" t="s">
        <v>5269</v>
      </c>
      <c r="B2573" s="167" t="s">
        <v>5270</v>
      </c>
      <c r="C2573" s="168" t="s">
        <v>158</v>
      </c>
      <c r="D2573" s="169">
        <v>13.1</v>
      </c>
      <c r="E2573" s="169">
        <v>3.71</v>
      </c>
      <c r="F2573" s="169">
        <v>16.809999999999999</v>
      </c>
      <c r="G2573" s="147">
        <v>9</v>
      </c>
    </row>
    <row r="2574" spans="1:7" x14ac:dyDescent="0.25">
      <c r="A2574" s="166" t="s">
        <v>5271</v>
      </c>
      <c r="B2574" s="167" t="s">
        <v>5272</v>
      </c>
      <c r="C2574" s="168"/>
      <c r="D2574" s="169"/>
      <c r="E2574" s="169"/>
      <c r="F2574" s="169"/>
      <c r="G2574" s="147">
        <v>5</v>
      </c>
    </row>
    <row r="2575" spans="1:7" x14ac:dyDescent="0.25">
      <c r="A2575" s="166" t="s">
        <v>5273</v>
      </c>
      <c r="B2575" s="167" t="s">
        <v>5274</v>
      </c>
      <c r="C2575" s="168" t="s">
        <v>158</v>
      </c>
      <c r="D2575" s="169">
        <v>32.08</v>
      </c>
      <c r="E2575" s="169">
        <v>9.1300000000000008</v>
      </c>
      <c r="F2575" s="169">
        <v>41.21</v>
      </c>
      <c r="G2575" s="147">
        <v>9</v>
      </c>
    </row>
    <row r="2576" spans="1:7" ht="30" x14ac:dyDescent="0.25">
      <c r="A2576" s="166" t="s">
        <v>5275</v>
      </c>
      <c r="B2576" s="167" t="s">
        <v>5276</v>
      </c>
      <c r="C2576" s="168" t="s">
        <v>158</v>
      </c>
      <c r="D2576" s="169">
        <v>91.07</v>
      </c>
      <c r="E2576" s="169">
        <v>9.1300000000000008</v>
      </c>
      <c r="F2576" s="169">
        <v>100.2</v>
      </c>
      <c r="G2576" s="147">
        <v>9</v>
      </c>
    </row>
    <row r="2577" spans="1:7" ht="30" x14ac:dyDescent="0.25">
      <c r="A2577" s="166" t="s">
        <v>5277</v>
      </c>
      <c r="B2577" s="167" t="s">
        <v>5278</v>
      </c>
      <c r="C2577" s="168" t="s">
        <v>158</v>
      </c>
      <c r="D2577" s="169">
        <v>118.58</v>
      </c>
      <c r="E2577" s="169">
        <v>9.1300000000000008</v>
      </c>
      <c r="F2577" s="169">
        <v>127.71</v>
      </c>
      <c r="G2577" s="147">
        <v>9</v>
      </c>
    </row>
    <row r="2578" spans="1:7" ht="30" x14ac:dyDescent="0.25">
      <c r="A2578" s="166" t="s">
        <v>5279</v>
      </c>
      <c r="B2578" s="167" t="s">
        <v>5280</v>
      </c>
      <c r="C2578" s="168" t="s">
        <v>158</v>
      </c>
      <c r="D2578" s="169">
        <v>164.12</v>
      </c>
      <c r="E2578" s="169">
        <v>9.1300000000000008</v>
      </c>
      <c r="F2578" s="169">
        <v>173.25</v>
      </c>
      <c r="G2578" s="147">
        <v>9</v>
      </c>
    </row>
    <row r="2579" spans="1:7" ht="30" x14ac:dyDescent="0.25">
      <c r="A2579" s="166" t="s">
        <v>5281</v>
      </c>
      <c r="B2579" s="167" t="s">
        <v>5282</v>
      </c>
      <c r="C2579" s="168" t="s">
        <v>158</v>
      </c>
      <c r="D2579" s="169">
        <v>233.85</v>
      </c>
      <c r="E2579" s="169">
        <v>9.1300000000000008</v>
      </c>
      <c r="F2579" s="169">
        <v>242.98</v>
      </c>
      <c r="G2579" s="147">
        <v>9</v>
      </c>
    </row>
    <row r="2580" spans="1:7" ht="30" x14ac:dyDescent="0.25">
      <c r="A2580" s="166" t="s">
        <v>5283</v>
      </c>
      <c r="B2580" s="167" t="s">
        <v>5284</v>
      </c>
      <c r="C2580" s="168" t="s">
        <v>158</v>
      </c>
      <c r="D2580" s="169">
        <v>87.56</v>
      </c>
      <c r="E2580" s="169">
        <v>9.1300000000000008</v>
      </c>
      <c r="F2580" s="169">
        <v>96.69</v>
      </c>
      <c r="G2580" s="147">
        <v>9</v>
      </c>
    </row>
    <row r="2581" spans="1:7" ht="30" x14ac:dyDescent="0.25">
      <c r="A2581" s="166" t="s">
        <v>5285</v>
      </c>
      <c r="B2581" s="167" t="s">
        <v>5286</v>
      </c>
      <c r="C2581" s="168" t="s">
        <v>158</v>
      </c>
      <c r="D2581" s="169">
        <v>154.99</v>
      </c>
      <c r="E2581" s="169">
        <v>9.1300000000000008</v>
      </c>
      <c r="F2581" s="169">
        <v>164.12</v>
      </c>
      <c r="G2581" s="147">
        <v>9</v>
      </c>
    </row>
    <row r="2582" spans="1:7" ht="30" x14ac:dyDescent="0.25">
      <c r="A2582" s="166" t="s">
        <v>5287</v>
      </c>
      <c r="B2582" s="167" t="s">
        <v>5288</v>
      </c>
      <c r="C2582" s="168" t="s">
        <v>158</v>
      </c>
      <c r="D2582" s="169">
        <v>147.19999999999999</v>
      </c>
      <c r="E2582" s="169">
        <v>9.1300000000000008</v>
      </c>
      <c r="F2582" s="169">
        <v>156.33000000000001</v>
      </c>
      <c r="G2582" s="147">
        <v>9</v>
      </c>
    </row>
    <row r="2583" spans="1:7" x14ac:dyDescent="0.25">
      <c r="A2583" s="166" t="s">
        <v>5289</v>
      </c>
      <c r="B2583" s="167" t="s">
        <v>5290</v>
      </c>
      <c r="C2583" s="168"/>
      <c r="D2583" s="169"/>
      <c r="E2583" s="169"/>
      <c r="F2583" s="169"/>
      <c r="G2583" s="147">
        <v>9</v>
      </c>
    </row>
    <row r="2584" spans="1:7" ht="30" x14ac:dyDescent="0.25">
      <c r="A2584" s="166" t="s">
        <v>5291</v>
      </c>
      <c r="B2584" s="167" t="s">
        <v>5292</v>
      </c>
      <c r="C2584" s="168" t="s">
        <v>158</v>
      </c>
      <c r="D2584" s="169">
        <v>51.02</v>
      </c>
      <c r="E2584" s="169">
        <v>18.260000000000002</v>
      </c>
      <c r="F2584" s="169">
        <v>69.28</v>
      </c>
      <c r="G2584" s="147">
        <v>9</v>
      </c>
    </row>
    <row r="2585" spans="1:7" ht="30" x14ac:dyDescent="0.25">
      <c r="A2585" s="166" t="s">
        <v>5293</v>
      </c>
      <c r="B2585" s="167" t="s">
        <v>5294</v>
      </c>
      <c r="C2585" s="168" t="s">
        <v>158</v>
      </c>
      <c r="D2585" s="169">
        <v>99.35</v>
      </c>
      <c r="E2585" s="169">
        <v>9.1300000000000008</v>
      </c>
      <c r="F2585" s="169">
        <v>108.48</v>
      </c>
      <c r="G2585" s="147">
        <v>9</v>
      </c>
    </row>
    <row r="2586" spans="1:7" ht="30" x14ac:dyDescent="0.25">
      <c r="A2586" s="166" t="s">
        <v>5295</v>
      </c>
      <c r="B2586" s="167" t="s">
        <v>5296</v>
      </c>
      <c r="C2586" s="168" t="s">
        <v>158</v>
      </c>
      <c r="D2586" s="169">
        <v>57.1</v>
      </c>
      <c r="E2586" s="169">
        <v>18.260000000000002</v>
      </c>
      <c r="F2586" s="169">
        <v>75.36</v>
      </c>
      <c r="G2586" s="147">
        <v>9</v>
      </c>
    </row>
    <row r="2587" spans="1:7" ht="30" x14ac:dyDescent="0.25">
      <c r="A2587" s="166" t="s">
        <v>5297</v>
      </c>
      <c r="B2587" s="167" t="s">
        <v>5298</v>
      </c>
      <c r="C2587" s="168" t="s">
        <v>158</v>
      </c>
      <c r="D2587" s="169">
        <v>86.45</v>
      </c>
      <c r="E2587" s="169">
        <v>18.260000000000002</v>
      </c>
      <c r="F2587" s="169">
        <v>104.71</v>
      </c>
      <c r="G2587" s="147">
        <v>5</v>
      </c>
    </row>
    <row r="2588" spans="1:7" ht="30" x14ac:dyDescent="0.25">
      <c r="A2588" s="166" t="s">
        <v>5299</v>
      </c>
      <c r="B2588" s="167" t="s">
        <v>5300</v>
      </c>
      <c r="C2588" s="168" t="s">
        <v>158</v>
      </c>
      <c r="D2588" s="169">
        <v>51.51</v>
      </c>
      <c r="E2588" s="169">
        <v>9.1300000000000008</v>
      </c>
      <c r="F2588" s="169">
        <v>60.64</v>
      </c>
      <c r="G2588" s="147">
        <v>9</v>
      </c>
    </row>
    <row r="2589" spans="1:7" ht="30" x14ac:dyDescent="0.25">
      <c r="A2589" s="166" t="s">
        <v>5301</v>
      </c>
      <c r="B2589" s="167" t="s">
        <v>5302</v>
      </c>
      <c r="C2589" s="168" t="s">
        <v>158</v>
      </c>
      <c r="D2589" s="169">
        <v>58.42</v>
      </c>
      <c r="E2589" s="169">
        <v>18.260000000000002</v>
      </c>
      <c r="F2589" s="169">
        <v>76.680000000000007</v>
      </c>
      <c r="G2589" s="147">
        <v>9</v>
      </c>
    </row>
    <row r="2590" spans="1:7" x14ac:dyDescent="0.25">
      <c r="A2590" s="166" t="s">
        <v>5303</v>
      </c>
      <c r="B2590" s="167" t="s">
        <v>5304</v>
      </c>
      <c r="C2590" s="168"/>
      <c r="D2590" s="169"/>
      <c r="E2590" s="169"/>
      <c r="F2590" s="169"/>
      <c r="G2590" s="147">
        <v>9</v>
      </c>
    </row>
    <row r="2591" spans="1:7" ht="30" x14ac:dyDescent="0.25">
      <c r="A2591" s="166" t="s">
        <v>5305</v>
      </c>
      <c r="B2591" s="167" t="s">
        <v>5306</v>
      </c>
      <c r="C2591" s="168" t="s">
        <v>158</v>
      </c>
      <c r="D2591" s="169">
        <v>47.56</v>
      </c>
      <c r="E2591" s="169">
        <v>64.22</v>
      </c>
      <c r="F2591" s="169">
        <v>111.78</v>
      </c>
      <c r="G2591" s="147">
        <v>9</v>
      </c>
    </row>
    <row r="2592" spans="1:7" x14ac:dyDescent="0.25">
      <c r="A2592" s="166" t="s">
        <v>5307</v>
      </c>
      <c r="B2592" s="167" t="s">
        <v>5308</v>
      </c>
      <c r="C2592" s="168" t="s">
        <v>158</v>
      </c>
      <c r="D2592" s="169">
        <v>730.31</v>
      </c>
      <c r="E2592" s="169">
        <v>64.22</v>
      </c>
      <c r="F2592" s="169">
        <v>794.53</v>
      </c>
      <c r="G2592" s="147">
        <v>9</v>
      </c>
    </row>
    <row r="2593" spans="1:7" x14ac:dyDescent="0.25">
      <c r="A2593" s="166" t="s">
        <v>5309</v>
      </c>
      <c r="B2593" s="167" t="s">
        <v>5310</v>
      </c>
      <c r="C2593" s="168" t="s">
        <v>158</v>
      </c>
      <c r="D2593" s="169">
        <v>503.75</v>
      </c>
      <c r="E2593" s="169">
        <v>64.22</v>
      </c>
      <c r="F2593" s="169">
        <v>567.97</v>
      </c>
      <c r="G2593" s="147">
        <v>9</v>
      </c>
    </row>
    <row r="2594" spans="1:7" ht="30" x14ac:dyDescent="0.25">
      <c r="A2594" s="166" t="s">
        <v>5311</v>
      </c>
      <c r="B2594" s="167" t="s">
        <v>5312</v>
      </c>
      <c r="C2594" s="168" t="s">
        <v>158</v>
      </c>
      <c r="D2594" s="169">
        <v>2075.56</v>
      </c>
      <c r="E2594" s="169">
        <v>278.86</v>
      </c>
      <c r="F2594" s="169">
        <v>2354.42</v>
      </c>
      <c r="G2594" s="147">
        <v>9</v>
      </c>
    </row>
    <row r="2595" spans="1:7" ht="30" x14ac:dyDescent="0.25">
      <c r="A2595" s="166" t="s">
        <v>5313</v>
      </c>
      <c r="B2595" s="167" t="s">
        <v>5314</v>
      </c>
      <c r="C2595" s="168" t="s">
        <v>158</v>
      </c>
      <c r="D2595" s="169">
        <v>2396.5300000000002</v>
      </c>
      <c r="E2595" s="169">
        <v>103.17</v>
      </c>
      <c r="F2595" s="169">
        <v>2499.6999999999998</v>
      </c>
      <c r="G2595" s="147">
        <v>9</v>
      </c>
    </row>
    <row r="2596" spans="1:7" ht="30" x14ac:dyDescent="0.25">
      <c r="A2596" s="166" t="s">
        <v>5315</v>
      </c>
      <c r="B2596" s="167" t="s">
        <v>5316</v>
      </c>
      <c r="C2596" s="168" t="s">
        <v>158</v>
      </c>
      <c r="D2596" s="169">
        <v>2027.74</v>
      </c>
      <c r="E2596" s="169">
        <v>103.17</v>
      </c>
      <c r="F2596" s="169">
        <v>2130.91</v>
      </c>
      <c r="G2596" s="147">
        <v>9</v>
      </c>
    </row>
    <row r="2597" spans="1:7" ht="30" x14ac:dyDescent="0.25">
      <c r="A2597" s="166" t="s">
        <v>5317</v>
      </c>
      <c r="B2597" s="167" t="s">
        <v>5318</v>
      </c>
      <c r="C2597" s="168" t="s">
        <v>158</v>
      </c>
      <c r="D2597" s="169">
        <v>610.19000000000005</v>
      </c>
      <c r="E2597" s="169">
        <v>66.52</v>
      </c>
      <c r="F2597" s="169">
        <v>676.71</v>
      </c>
      <c r="G2597" s="147">
        <v>5</v>
      </c>
    </row>
    <row r="2598" spans="1:7" ht="30" x14ac:dyDescent="0.25">
      <c r="A2598" s="166" t="s">
        <v>5319</v>
      </c>
      <c r="B2598" s="167" t="s">
        <v>5320</v>
      </c>
      <c r="C2598" s="168" t="s">
        <v>158</v>
      </c>
      <c r="D2598" s="169">
        <v>664.01</v>
      </c>
      <c r="E2598" s="169">
        <v>66.52</v>
      </c>
      <c r="F2598" s="169">
        <v>730.53</v>
      </c>
      <c r="G2598" s="147">
        <v>9</v>
      </c>
    </row>
    <row r="2599" spans="1:7" ht="30" x14ac:dyDescent="0.25">
      <c r="A2599" s="166" t="s">
        <v>5321</v>
      </c>
      <c r="B2599" s="167" t="s">
        <v>5322</v>
      </c>
      <c r="C2599" s="168" t="s">
        <v>158</v>
      </c>
      <c r="D2599" s="169">
        <v>1504.48</v>
      </c>
      <c r="E2599" s="169">
        <v>103.17</v>
      </c>
      <c r="F2599" s="169">
        <v>1607.65</v>
      </c>
      <c r="G2599" s="147">
        <v>9</v>
      </c>
    </row>
    <row r="2600" spans="1:7" ht="30" x14ac:dyDescent="0.25">
      <c r="A2600" s="166" t="s">
        <v>5323</v>
      </c>
      <c r="B2600" s="167" t="s">
        <v>5324</v>
      </c>
      <c r="C2600" s="168" t="s">
        <v>158</v>
      </c>
      <c r="D2600" s="169">
        <v>1376.94</v>
      </c>
      <c r="E2600" s="169">
        <v>461.64</v>
      </c>
      <c r="F2600" s="169">
        <v>1838.58</v>
      </c>
      <c r="G2600" s="147">
        <v>9</v>
      </c>
    </row>
    <row r="2601" spans="1:7" ht="30" x14ac:dyDescent="0.25">
      <c r="A2601" s="166" t="s">
        <v>5325</v>
      </c>
      <c r="B2601" s="167" t="s">
        <v>5326</v>
      </c>
      <c r="C2601" s="168" t="s">
        <v>158</v>
      </c>
      <c r="D2601" s="169">
        <v>1029.95</v>
      </c>
      <c r="E2601" s="169">
        <v>103.17</v>
      </c>
      <c r="F2601" s="169">
        <v>1133.1199999999999</v>
      </c>
      <c r="G2601" s="147">
        <v>9</v>
      </c>
    </row>
    <row r="2602" spans="1:7" x14ac:dyDescent="0.25">
      <c r="A2602" s="166" t="s">
        <v>5327</v>
      </c>
      <c r="B2602" s="167" t="s">
        <v>5328</v>
      </c>
      <c r="C2602" s="168"/>
      <c r="D2602" s="169"/>
      <c r="E2602" s="169"/>
      <c r="F2602" s="169"/>
      <c r="G2602" s="147">
        <v>9</v>
      </c>
    </row>
    <row r="2603" spans="1:7" x14ac:dyDescent="0.25">
      <c r="A2603" s="166" t="s">
        <v>5329</v>
      </c>
      <c r="B2603" s="167" t="s">
        <v>5330</v>
      </c>
      <c r="C2603" s="168" t="s">
        <v>158</v>
      </c>
      <c r="D2603" s="169">
        <v>488.58</v>
      </c>
      <c r="E2603" s="169">
        <v>32.11</v>
      </c>
      <c r="F2603" s="169">
        <v>520.69000000000005</v>
      </c>
      <c r="G2603" s="147">
        <v>9</v>
      </c>
    </row>
    <row r="2604" spans="1:7" x14ac:dyDescent="0.25">
      <c r="A2604" s="166" t="s">
        <v>5331</v>
      </c>
      <c r="B2604" s="167" t="s">
        <v>5332</v>
      </c>
      <c r="C2604" s="168" t="s">
        <v>158</v>
      </c>
      <c r="D2604" s="169">
        <v>95.22</v>
      </c>
      <c r="E2604" s="169">
        <v>13.69</v>
      </c>
      <c r="F2604" s="169">
        <v>108.91</v>
      </c>
      <c r="G2604" s="147">
        <v>5</v>
      </c>
    </row>
    <row r="2605" spans="1:7" ht="30" x14ac:dyDescent="0.25">
      <c r="A2605" s="166" t="s">
        <v>5333</v>
      </c>
      <c r="B2605" s="167" t="s">
        <v>5334</v>
      </c>
      <c r="C2605" s="168" t="s">
        <v>158</v>
      </c>
      <c r="D2605" s="169">
        <v>52.94</v>
      </c>
      <c r="E2605" s="169">
        <v>13.69</v>
      </c>
      <c r="F2605" s="169">
        <v>66.63</v>
      </c>
      <c r="G2605" s="147">
        <v>9</v>
      </c>
    </row>
    <row r="2606" spans="1:7" ht="30" x14ac:dyDescent="0.25">
      <c r="A2606" s="166" t="s">
        <v>5335</v>
      </c>
      <c r="B2606" s="167" t="s">
        <v>5336</v>
      </c>
      <c r="C2606" s="168" t="s">
        <v>158</v>
      </c>
      <c r="D2606" s="169">
        <v>382.9</v>
      </c>
      <c r="E2606" s="169">
        <v>32.11</v>
      </c>
      <c r="F2606" s="169">
        <v>415.01</v>
      </c>
      <c r="G2606" s="147">
        <v>9</v>
      </c>
    </row>
    <row r="2607" spans="1:7" ht="30" x14ac:dyDescent="0.25">
      <c r="A2607" s="166" t="s">
        <v>5337</v>
      </c>
      <c r="B2607" s="167" t="s">
        <v>5338</v>
      </c>
      <c r="C2607" s="168" t="s">
        <v>158</v>
      </c>
      <c r="D2607" s="169">
        <v>357.02</v>
      </c>
      <c r="E2607" s="169">
        <v>32.11</v>
      </c>
      <c r="F2607" s="169">
        <v>389.13</v>
      </c>
      <c r="G2607" s="147">
        <v>9</v>
      </c>
    </row>
    <row r="2608" spans="1:7" ht="30" x14ac:dyDescent="0.25">
      <c r="A2608" s="166" t="s">
        <v>5339</v>
      </c>
      <c r="B2608" s="167" t="s">
        <v>5340</v>
      </c>
      <c r="C2608" s="168" t="s">
        <v>158</v>
      </c>
      <c r="D2608" s="169">
        <v>105.12</v>
      </c>
      <c r="E2608" s="169">
        <v>22.83</v>
      </c>
      <c r="F2608" s="169">
        <v>127.95</v>
      </c>
      <c r="G2608" s="147">
        <v>9</v>
      </c>
    </row>
    <row r="2609" spans="1:7" ht="30" x14ac:dyDescent="0.25">
      <c r="A2609" s="166" t="s">
        <v>5341</v>
      </c>
      <c r="B2609" s="167" t="s">
        <v>5342</v>
      </c>
      <c r="C2609" s="168" t="s">
        <v>158</v>
      </c>
      <c r="D2609" s="169">
        <v>239.76</v>
      </c>
      <c r="E2609" s="169">
        <v>32.11</v>
      </c>
      <c r="F2609" s="169">
        <v>271.87</v>
      </c>
      <c r="G2609" s="147">
        <v>9</v>
      </c>
    </row>
    <row r="2610" spans="1:7" x14ac:dyDescent="0.25">
      <c r="A2610" s="166" t="s">
        <v>5343</v>
      </c>
      <c r="B2610" s="167" t="s">
        <v>5344</v>
      </c>
      <c r="C2610" s="168" t="s">
        <v>158</v>
      </c>
      <c r="D2610" s="169">
        <v>78.12</v>
      </c>
      <c r="E2610" s="169">
        <v>13.69</v>
      </c>
      <c r="F2610" s="169">
        <v>91.81</v>
      </c>
      <c r="G2610" s="147">
        <v>9</v>
      </c>
    </row>
    <row r="2611" spans="1:7" x14ac:dyDescent="0.25">
      <c r="A2611" s="166" t="s">
        <v>5345</v>
      </c>
      <c r="B2611" s="167" t="s">
        <v>5346</v>
      </c>
      <c r="C2611" s="168" t="s">
        <v>158</v>
      </c>
      <c r="D2611" s="169">
        <v>105.64</v>
      </c>
      <c r="E2611" s="169">
        <v>13.69</v>
      </c>
      <c r="F2611" s="169">
        <v>119.33</v>
      </c>
      <c r="G2611" s="147">
        <v>9</v>
      </c>
    </row>
    <row r="2612" spans="1:7" ht="30" x14ac:dyDescent="0.25">
      <c r="A2612" s="166" t="s">
        <v>5347</v>
      </c>
      <c r="B2612" s="167" t="s">
        <v>5348</v>
      </c>
      <c r="C2612" s="168" t="s">
        <v>158</v>
      </c>
      <c r="D2612" s="169">
        <v>9015.1299999999992</v>
      </c>
      <c r="E2612" s="169">
        <v>32.11</v>
      </c>
      <c r="F2612" s="169">
        <v>9047.24</v>
      </c>
      <c r="G2612" s="147">
        <v>9</v>
      </c>
    </row>
    <row r="2613" spans="1:7" ht="30" x14ac:dyDescent="0.25">
      <c r="A2613" s="166" t="s">
        <v>5349</v>
      </c>
      <c r="B2613" s="167" t="s">
        <v>5350</v>
      </c>
      <c r="C2613" s="168" t="s">
        <v>158</v>
      </c>
      <c r="D2613" s="169">
        <v>706.81</v>
      </c>
      <c r="E2613" s="169">
        <v>32.11</v>
      </c>
      <c r="F2613" s="169">
        <v>738.92</v>
      </c>
      <c r="G2613" s="147">
        <v>9</v>
      </c>
    </row>
    <row r="2614" spans="1:7" ht="30" x14ac:dyDescent="0.25">
      <c r="A2614" s="166" t="s">
        <v>5351</v>
      </c>
      <c r="B2614" s="167" t="s">
        <v>5352</v>
      </c>
      <c r="C2614" s="168" t="s">
        <v>158</v>
      </c>
      <c r="D2614" s="169">
        <v>941.93</v>
      </c>
      <c r="E2614" s="169">
        <v>32.11</v>
      </c>
      <c r="F2614" s="169">
        <v>974.04</v>
      </c>
      <c r="G2614" s="147">
        <v>9</v>
      </c>
    </row>
    <row r="2615" spans="1:7" ht="30" x14ac:dyDescent="0.25">
      <c r="A2615" s="166" t="s">
        <v>5353</v>
      </c>
      <c r="B2615" s="167" t="s">
        <v>5354</v>
      </c>
      <c r="C2615" s="168" t="s">
        <v>158</v>
      </c>
      <c r="D2615" s="169">
        <v>1379.72</v>
      </c>
      <c r="E2615" s="169">
        <v>32.11</v>
      </c>
      <c r="F2615" s="169">
        <v>1411.83</v>
      </c>
      <c r="G2615" s="147">
        <v>9</v>
      </c>
    </row>
    <row r="2616" spans="1:7" ht="30" x14ac:dyDescent="0.25">
      <c r="A2616" s="166" t="s">
        <v>5355</v>
      </c>
      <c r="B2616" s="167" t="s">
        <v>5356</v>
      </c>
      <c r="C2616" s="168" t="s">
        <v>158</v>
      </c>
      <c r="D2616" s="169">
        <v>524.04999999999995</v>
      </c>
      <c r="E2616" s="169">
        <v>32.11</v>
      </c>
      <c r="F2616" s="169">
        <v>556.16</v>
      </c>
      <c r="G2616" s="147">
        <v>5</v>
      </c>
    </row>
    <row r="2617" spans="1:7" ht="30" x14ac:dyDescent="0.25">
      <c r="A2617" s="166" t="s">
        <v>5357</v>
      </c>
      <c r="B2617" s="167" t="s">
        <v>5358</v>
      </c>
      <c r="C2617" s="168" t="s">
        <v>158</v>
      </c>
      <c r="D2617" s="169">
        <v>61.75</v>
      </c>
      <c r="E2617" s="169">
        <v>32.11</v>
      </c>
      <c r="F2617" s="169">
        <v>93.86</v>
      </c>
      <c r="G2617" s="147">
        <v>9</v>
      </c>
    </row>
    <row r="2618" spans="1:7" ht="30" x14ac:dyDescent="0.25">
      <c r="A2618" s="166" t="s">
        <v>5359</v>
      </c>
      <c r="B2618" s="167" t="s">
        <v>5360</v>
      </c>
      <c r="C2618" s="168" t="s">
        <v>158</v>
      </c>
      <c r="D2618" s="169">
        <v>474.79</v>
      </c>
      <c r="E2618" s="169">
        <v>32.11</v>
      </c>
      <c r="F2618" s="169">
        <v>506.9</v>
      </c>
      <c r="G2618" s="147">
        <v>9</v>
      </c>
    </row>
    <row r="2619" spans="1:7" x14ac:dyDescent="0.25">
      <c r="A2619" s="166" t="s">
        <v>5361</v>
      </c>
      <c r="B2619" s="167" t="s">
        <v>5362</v>
      </c>
      <c r="C2619" s="168"/>
      <c r="D2619" s="169"/>
      <c r="E2619" s="169"/>
      <c r="F2619" s="169"/>
      <c r="G2619" s="147">
        <v>9</v>
      </c>
    </row>
    <row r="2620" spans="1:7" ht="30" x14ac:dyDescent="0.25">
      <c r="A2620" s="166" t="s">
        <v>5363</v>
      </c>
      <c r="B2620" s="167" t="s">
        <v>5364</v>
      </c>
      <c r="C2620" s="168" t="s">
        <v>158</v>
      </c>
      <c r="D2620" s="169">
        <v>1535.64</v>
      </c>
      <c r="E2620" s="169">
        <v>22.83</v>
      </c>
      <c r="F2620" s="169">
        <v>1558.47</v>
      </c>
      <c r="G2620" s="147">
        <v>9</v>
      </c>
    </row>
    <row r="2621" spans="1:7" ht="30" x14ac:dyDescent="0.25">
      <c r="A2621" s="166" t="s">
        <v>5365</v>
      </c>
      <c r="B2621" s="167" t="s">
        <v>5366</v>
      </c>
      <c r="C2621" s="168" t="s">
        <v>158</v>
      </c>
      <c r="D2621" s="169">
        <v>658.67</v>
      </c>
      <c r="E2621" s="169">
        <v>22.83</v>
      </c>
      <c r="F2621" s="169">
        <v>681.5</v>
      </c>
      <c r="G2621" s="147">
        <v>9</v>
      </c>
    </row>
    <row r="2622" spans="1:7" ht="30" x14ac:dyDescent="0.25">
      <c r="A2622" s="166" t="s">
        <v>5367</v>
      </c>
      <c r="B2622" s="167" t="s">
        <v>5368</v>
      </c>
      <c r="C2622" s="168" t="s">
        <v>158</v>
      </c>
      <c r="D2622" s="169">
        <v>862.85</v>
      </c>
      <c r="E2622" s="169">
        <v>22.83</v>
      </c>
      <c r="F2622" s="169">
        <v>885.68</v>
      </c>
      <c r="G2622" s="147">
        <v>9</v>
      </c>
    </row>
    <row r="2623" spans="1:7" ht="30" x14ac:dyDescent="0.25">
      <c r="A2623" s="166" t="s">
        <v>5369</v>
      </c>
      <c r="B2623" s="167" t="s">
        <v>5370</v>
      </c>
      <c r="C2623" s="168" t="s">
        <v>158</v>
      </c>
      <c r="D2623" s="169">
        <v>367.56</v>
      </c>
      <c r="E2623" s="169">
        <v>22.83</v>
      </c>
      <c r="F2623" s="169">
        <v>390.39</v>
      </c>
      <c r="G2623" s="147">
        <v>9</v>
      </c>
    </row>
    <row r="2624" spans="1:7" ht="30" x14ac:dyDescent="0.25">
      <c r="A2624" s="166" t="s">
        <v>5371</v>
      </c>
      <c r="B2624" s="167" t="s">
        <v>5372</v>
      </c>
      <c r="C2624" s="168" t="s">
        <v>158</v>
      </c>
      <c r="D2624" s="169">
        <v>956.34</v>
      </c>
      <c r="E2624" s="169">
        <v>22.83</v>
      </c>
      <c r="F2624" s="169">
        <v>979.17</v>
      </c>
      <c r="G2624" s="147">
        <v>9</v>
      </c>
    </row>
    <row r="2625" spans="1:7" x14ac:dyDescent="0.25">
      <c r="A2625" s="166" t="s">
        <v>5373</v>
      </c>
      <c r="B2625" s="167" t="s">
        <v>5374</v>
      </c>
      <c r="C2625" s="168"/>
      <c r="D2625" s="169"/>
      <c r="E2625" s="169"/>
      <c r="F2625" s="169"/>
      <c r="G2625" s="147">
        <v>9</v>
      </c>
    </row>
    <row r="2626" spans="1:7" ht="30" x14ac:dyDescent="0.25">
      <c r="A2626" s="166" t="s">
        <v>5375</v>
      </c>
      <c r="B2626" s="167" t="s">
        <v>5376</v>
      </c>
      <c r="C2626" s="168" t="s">
        <v>158</v>
      </c>
      <c r="D2626" s="169">
        <v>232.31</v>
      </c>
      <c r="E2626" s="169">
        <v>18.260000000000002</v>
      </c>
      <c r="F2626" s="169">
        <v>250.57</v>
      </c>
      <c r="G2626" s="147">
        <v>9</v>
      </c>
    </row>
    <row r="2627" spans="1:7" x14ac:dyDescent="0.25">
      <c r="A2627" s="166" t="s">
        <v>5377</v>
      </c>
      <c r="B2627" s="167" t="s">
        <v>5378</v>
      </c>
      <c r="C2627" s="168" t="s">
        <v>158</v>
      </c>
      <c r="D2627" s="169">
        <v>269.19</v>
      </c>
      <c r="E2627" s="169">
        <v>18.260000000000002</v>
      </c>
      <c r="F2627" s="169">
        <v>287.45</v>
      </c>
      <c r="G2627" s="147">
        <v>9</v>
      </c>
    </row>
    <row r="2628" spans="1:7" ht="30" x14ac:dyDescent="0.25">
      <c r="A2628" s="166" t="s">
        <v>5379</v>
      </c>
      <c r="B2628" s="167" t="s">
        <v>5380</v>
      </c>
      <c r="C2628" s="168" t="s">
        <v>158</v>
      </c>
      <c r="D2628" s="169">
        <v>128.71</v>
      </c>
      <c r="E2628" s="169">
        <v>18.260000000000002</v>
      </c>
      <c r="F2628" s="169">
        <v>146.97</v>
      </c>
      <c r="G2628" s="147">
        <v>9</v>
      </c>
    </row>
    <row r="2629" spans="1:7" x14ac:dyDescent="0.25">
      <c r="A2629" s="166" t="s">
        <v>5381</v>
      </c>
      <c r="B2629" s="167" t="s">
        <v>5382</v>
      </c>
      <c r="C2629" s="168"/>
      <c r="D2629" s="169"/>
      <c r="E2629" s="169"/>
      <c r="F2629" s="169"/>
      <c r="G2629" s="147">
        <v>9</v>
      </c>
    </row>
    <row r="2630" spans="1:7" ht="30" x14ac:dyDescent="0.25">
      <c r="A2630" s="166" t="s">
        <v>5383</v>
      </c>
      <c r="B2630" s="167" t="s">
        <v>5384</v>
      </c>
      <c r="C2630" s="168" t="s">
        <v>158</v>
      </c>
      <c r="D2630" s="169">
        <v>159.43</v>
      </c>
      <c r="E2630" s="169">
        <v>18.260000000000002</v>
      </c>
      <c r="F2630" s="169">
        <v>177.69</v>
      </c>
      <c r="G2630" s="147">
        <v>9</v>
      </c>
    </row>
    <row r="2631" spans="1:7" ht="30" x14ac:dyDescent="0.25">
      <c r="A2631" s="166" t="s">
        <v>5385</v>
      </c>
      <c r="B2631" s="167" t="s">
        <v>5386</v>
      </c>
      <c r="C2631" s="168" t="s">
        <v>158</v>
      </c>
      <c r="D2631" s="169">
        <v>48.73</v>
      </c>
      <c r="E2631" s="169">
        <v>18.260000000000002</v>
      </c>
      <c r="F2631" s="169">
        <v>66.989999999999995</v>
      </c>
      <c r="G2631" s="147">
        <v>9</v>
      </c>
    </row>
    <row r="2632" spans="1:7" ht="30" x14ac:dyDescent="0.25">
      <c r="A2632" s="166" t="s">
        <v>5387</v>
      </c>
      <c r="B2632" s="167" t="s">
        <v>5388</v>
      </c>
      <c r="C2632" s="168" t="s">
        <v>158</v>
      </c>
      <c r="D2632" s="169">
        <v>141.6</v>
      </c>
      <c r="E2632" s="169">
        <v>18.260000000000002</v>
      </c>
      <c r="F2632" s="169">
        <v>159.86000000000001</v>
      </c>
      <c r="G2632" s="147">
        <v>9</v>
      </c>
    </row>
    <row r="2633" spans="1:7" ht="30" x14ac:dyDescent="0.25">
      <c r="A2633" s="166" t="s">
        <v>5389</v>
      </c>
      <c r="B2633" s="167" t="s">
        <v>5390</v>
      </c>
      <c r="C2633" s="168" t="s">
        <v>158</v>
      </c>
      <c r="D2633" s="169">
        <v>88.15</v>
      </c>
      <c r="E2633" s="169">
        <v>22.83</v>
      </c>
      <c r="F2633" s="169">
        <v>110.98</v>
      </c>
      <c r="G2633" s="147">
        <v>5</v>
      </c>
    </row>
    <row r="2634" spans="1:7" ht="30" x14ac:dyDescent="0.25">
      <c r="A2634" s="166" t="s">
        <v>5391</v>
      </c>
      <c r="B2634" s="167" t="s">
        <v>5392</v>
      </c>
      <c r="C2634" s="168" t="s">
        <v>158</v>
      </c>
      <c r="D2634" s="169">
        <v>80.849999999999994</v>
      </c>
      <c r="E2634" s="169">
        <v>18.260000000000002</v>
      </c>
      <c r="F2634" s="169">
        <v>99.11</v>
      </c>
      <c r="G2634" s="147">
        <v>9</v>
      </c>
    </row>
    <row r="2635" spans="1:7" ht="30" x14ac:dyDescent="0.25">
      <c r="A2635" s="166" t="s">
        <v>5393</v>
      </c>
      <c r="B2635" s="167" t="s">
        <v>5394</v>
      </c>
      <c r="C2635" s="168" t="s">
        <v>158</v>
      </c>
      <c r="D2635" s="169">
        <v>123.07</v>
      </c>
      <c r="E2635" s="169">
        <v>18.260000000000002</v>
      </c>
      <c r="F2635" s="169">
        <v>141.33000000000001</v>
      </c>
      <c r="G2635" s="147">
        <v>9</v>
      </c>
    </row>
    <row r="2636" spans="1:7" ht="45" x14ac:dyDescent="0.25">
      <c r="A2636" s="166" t="s">
        <v>5395</v>
      </c>
      <c r="B2636" s="167" t="s">
        <v>5396</v>
      </c>
      <c r="C2636" s="168" t="s">
        <v>158</v>
      </c>
      <c r="D2636" s="169">
        <v>175.92</v>
      </c>
      <c r="E2636" s="169">
        <v>18.260000000000002</v>
      </c>
      <c r="F2636" s="169">
        <v>194.18</v>
      </c>
      <c r="G2636" s="147">
        <v>9</v>
      </c>
    </row>
    <row r="2637" spans="1:7" ht="45" x14ac:dyDescent="0.25">
      <c r="A2637" s="166" t="s">
        <v>5397</v>
      </c>
      <c r="B2637" s="167" t="s">
        <v>5398</v>
      </c>
      <c r="C2637" s="168" t="s">
        <v>158</v>
      </c>
      <c r="D2637" s="169">
        <v>259.26</v>
      </c>
      <c r="E2637" s="169">
        <v>13.69</v>
      </c>
      <c r="F2637" s="169">
        <v>272.95</v>
      </c>
      <c r="G2637" s="147">
        <v>9</v>
      </c>
    </row>
    <row r="2638" spans="1:7" ht="30" x14ac:dyDescent="0.25">
      <c r="A2638" s="166" t="s">
        <v>5399</v>
      </c>
      <c r="B2638" s="167" t="s">
        <v>5400</v>
      </c>
      <c r="C2638" s="168" t="s">
        <v>158</v>
      </c>
      <c r="D2638" s="169">
        <v>109.85</v>
      </c>
      <c r="E2638" s="169">
        <v>13.69</v>
      </c>
      <c r="F2638" s="169">
        <v>123.54</v>
      </c>
      <c r="G2638" s="147">
        <v>9</v>
      </c>
    </row>
    <row r="2639" spans="1:7" ht="30" x14ac:dyDescent="0.25">
      <c r="A2639" s="166" t="s">
        <v>5401</v>
      </c>
      <c r="B2639" s="167" t="s">
        <v>5402</v>
      </c>
      <c r="C2639" s="168" t="s">
        <v>158</v>
      </c>
      <c r="D2639" s="169">
        <v>144.29</v>
      </c>
      <c r="E2639" s="169">
        <v>18.260000000000002</v>
      </c>
      <c r="F2639" s="169">
        <v>162.55000000000001</v>
      </c>
      <c r="G2639" s="147">
        <v>5</v>
      </c>
    </row>
    <row r="2640" spans="1:7" ht="30" x14ac:dyDescent="0.25">
      <c r="A2640" s="166" t="s">
        <v>5403</v>
      </c>
      <c r="B2640" s="167" t="s">
        <v>5404</v>
      </c>
      <c r="C2640" s="168" t="s">
        <v>158</v>
      </c>
      <c r="D2640" s="169">
        <v>71.22</v>
      </c>
      <c r="E2640" s="169">
        <v>22.83</v>
      </c>
      <c r="F2640" s="169">
        <v>94.05</v>
      </c>
      <c r="G2640" s="147">
        <v>9</v>
      </c>
    </row>
    <row r="2641" spans="1:7" ht="30" x14ac:dyDescent="0.25">
      <c r="A2641" s="166" t="s">
        <v>5405</v>
      </c>
      <c r="B2641" s="167" t="s">
        <v>5406</v>
      </c>
      <c r="C2641" s="168" t="s">
        <v>158</v>
      </c>
      <c r="D2641" s="169">
        <v>117.34</v>
      </c>
      <c r="E2641" s="169">
        <v>22.83</v>
      </c>
      <c r="F2641" s="169">
        <v>140.16999999999999</v>
      </c>
      <c r="G2641" s="147">
        <v>9</v>
      </c>
    </row>
    <row r="2642" spans="1:7" ht="30" x14ac:dyDescent="0.25">
      <c r="A2642" s="166" t="s">
        <v>5407</v>
      </c>
      <c r="B2642" s="167" t="s">
        <v>5408</v>
      </c>
      <c r="C2642" s="168" t="s">
        <v>158</v>
      </c>
      <c r="D2642" s="169">
        <v>180.69</v>
      </c>
      <c r="E2642" s="169">
        <v>22.83</v>
      </c>
      <c r="F2642" s="169">
        <v>203.52</v>
      </c>
      <c r="G2642" s="147">
        <v>9</v>
      </c>
    </row>
    <row r="2643" spans="1:7" ht="30" x14ac:dyDescent="0.25">
      <c r="A2643" s="166" t="s">
        <v>5409</v>
      </c>
      <c r="B2643" s="167" t="s">
        <v>5410</v>
      </c>
      <c r="C2643" s="168" t="s">
        <v>158</v>
      </c>
      <c r="D2643" s="169">
        <v>142.51</v>
      </c>
      <c r="E2643" s="169">
        <v>22.83</v>
      </c>
      <c r="F2643" s="169">
        <v>165.34</v>
      </c>
      <c r="G2643" s="147">
        <v>9</v>
      </c>
    </row>
    <row r="2644" spans="1:7" ht="30" x14ac:dyDescent="0.25">
      <c r="A2644" s="166" t="s">
        <v>5411</v>
      </c>
      <c r="B2644" s="167" t="s">
        <v>5412</v>
      </c>
      <c r="C2644" s="168" t="s">
        <v>158</v>
      </c>
      <c r="D2644" s="169">
        <v>60.27</v>
      </c>
      <c r="E2644" s="169">
        <v>22.83</v>
      </c>
      <c r="F2644" s="169">
        <v>83.1</v>
      </c>
      <c r="G2644" s="147">
        <v>5</v>
      </c>
    </row>
    <row r="2645" spans="1:7" ht="30" x14ac:dyDescent="0.25">
      <c r="A2645" s="166" t="s">
        <v>5413</v>
      </c>
      <c r="B2645" s="167" t="s">
        <v>5414</v>
      </c>
      <c r="C2645" s="168" t="s">
        <v>158</v>
      </c>
      <c r="D2645" s="169">
        <v>57.12</v>
      </c>
      <c r="E2645" s="169">
        <v>18.260000000000002</v>
      </c>
      <c r="F2645" s="169">
        <v>75.38</v>
      </c>
      <c r="G2645" s="147">
        <v>9</v>
      </c>
    </row>
    <row r="2646" spans="1:7" ht="30" x14ac:dyDescent="0.25">
      <c r="A2646" s="166" t="s">
        <v>5415</v>
      </c>
      <c r="B2646" s="167" t="s">
        <v>5416</v>
      </c>
      <c r="C2646" s="168" t="s">
        <v>158</v>
      </c>
      <c r="D2646" s="169">
        <v>109.63</v>
      </c>
      <c r="E2646" s="169">
        <v>18.260000000000002</v>
      </c>
      <c r="F2646" s="169">
        <v>127.89</v>
      </c>
      <c r="G2646" s="147">
        <v>9</v>
      </c>
    </row>
    <row r="2647" spans="1:7" ht="45" x14ac:dyDescent="0.25">
      <c r="A2647" s="166" t="s">
        <v>5417</v>
      </c>
      <c r="B2647" s="167" t="s">
        <v>5418</v>
      </c>
      <c r="C2647" s="168" t="s">
        <v>158</v>
      </c>
      <c r="D2647" s="169">
        <v>461.35</v>
      </c>
      <c r="E2647" s="169">
        <v>18.260000000000002</v>
      </c>
      <c r="F2647" s="169">
        <v>479.61</v>
      </c>
      <c r="G2647" s="147">
        <v>9</v>
      </c>
    </row>
    <row r="2648" spans="1:7" ht="30" x14ac:dyDescent="0.25">
      <c r="A2648" s="166" t="s">
        <v>5419</v>
      </c>
      <c r="B2648" s="167" t="s">
        <v>5420</v>
      </c>
      <c r="C2648" s="168" t="s">
        <v>158</v>
      </c>
      <c r="D2648" s="169">
        <v>257.39999999999998</v>
      </c>
      <c r="E2648" s="169">
        <v>18.260000000000002</v>
      </c>
      <c r="F2648" s="169">
        <v>275.66000000000003</v>
      </c>
      <c r="G2648" s="147">
        <v>9</v>
      </c>
    </row>
    <row r="2649" spans="1:7" ht="30" x14ac:dyDescent="0.25">
      <c r="A2649" s="166" t="s">
        <v>5421</v>
      </c>
      <c r="B2649" s="167" t="s">
        <v>5422</v>
      </c>
      <c r="C2649" s="168" t="s">
        <v>158</v>
      </c>
      <c r="D2649" s="169">
        <v>152.18</v>
      </c>
      <c r="E2649" s="169">
        <v>18.260000000000002</v>
      </c>
      <c r="F2649" s="169">
        <v>170.44</v>
      </c>
      <c r="G2649" s="147">
        <v>9</v>
      </c>
    </row>
    <row r="2650" spans="1:7" ht="30" x14ac:dyDescent="0.25">
      <c r="A2650" s="166" t="s">
        <v>5423</v>
      </c>
      <c r="B2650" s="167" t="s">
        <v>5424</v>
      </c>
      <c r="C2650" s="168" t="s">
        <v>158</v>
      </c>
      <c r="D2650" s="169">
        <v>125.94</v>
      </c>
      <c r="E2650" s="169">
        <v>18.260000000000002</v>
      </c>
      <c r="F2650" s="169">
        <v>144.19999999999999</v>
      </c>
      <c r="G2650" s="147">
        <v>9</v>
      </c>
    </row>
    <row r="2651" spans="1:7" x14ac:dyDescent="0.25">
      <c r="A2651" s="166" t="s">
        <v>5425</v>
      </c>
      <c r="B2651" s="167" t="s">
        <v>5426</v>
      </c>
      <c r="C2651" s="168"/>
      <c r="D2651" s="169"/>
      <c r="E2651" s="169"/>
      <c r="F2651" s="169"/>
      <c r="G2651" s="147">
        <v>9</v>
      </c>
    </row>
    <row r="2652" spans="1:7" ht="30" x14ac:dyDescent="0.25">
      <c r="A2652" s="166" t="s">
        <v>5427</v>
      </c>
      <c r="B2652" s="167" t="s">
        <v>5428</v>
      </c>
      <c r="C2652" s="168" t="s">
        <v>158</v>
      </c>
      <c r="D2652" s="169">
        <v>40.1</v>
      </c>
      <c r="E2652" s="169">
        <v>13.69</v>
      </c>
      <c r="F2652" s="169">
        <v>53.79</v>
      </c>
      <c r="G2652" s="147">
        <v>9</v>
      </c>
    </row>
    <row r="2653" spans="1:7" x14ac:dyDescent="0.25">
      <c r="A2653" s="166" t="s">
        <v>5429</v>
      </c>
      <c r="B2653" s="167" t="s">
        <v>5430</v>
      </c>
      <c r="C2653" s="168"/>
      <c r="D2653" s="169"/>
      <c r="E2653" s="169"/>
      <c r="F2653" s="169"/>
      <c r="G2653" s="147">
        <v>9</v>
      </c>
    </row>
    <row r="2654" spans="1:7" ht="30" x14ac:dyDescent="0.25">
      <c r="A2654" s="166" t="s">
        <v>5431</v>
      </c>
      <c r="B2654" s="167" t="s">
        <v>5432</v>
      </c>
      <c r="C2654" s="168" t="s">
        <v>158</v>
      </c>
      <c r="D2654" s="169">
        <v>0.46</v>
      </c>
      <c r="E2654" s="169">
        <v>18.260000000000002</v>
      </c>
      <c r="F2654" s="169">
        <v>18.72</v>
      </c>
      <c r="G2654" s="147">
        <v>9</v>
      </c>
    </row>
    <row r="2655" spans="1:7" ht="30" x14ac:dyDescent="0.25">
      <c r="A2655" s="170" t="s">
        <v>64</v>
      </c>
      <c r="B2655" s="171" t="s">
        <v>5433</v>
      </c>
      <c r="C2655" s="168" t="s">
        <v>158</v>
      </c>
      <c r="D2655" s="169">
        <v>7.5</v>
      </c>
      <c r="E2655" s="169">
        <v>3.71</v>
      </c>
      <c r="F2655" s="169">
        <v>11.21</v>
      </c>
      <c r="G2655" s="147">
        <v>9</v>
      </c>
    </row>
    <row r="2656" spans="1:7" x14ac:dyDescent="0.25">
      <c r="A2656" s="166" t="s">
        <v>5434</v>
      </c>
      <c r="B2656" s="167" t="s">
        <v>5435</v>
      </c>
      <c r="C2656" s="168" t="s">
        <v>158</v>
      </c>
      <c r="D2656" s="169"/>
      <c r="E2656" s="169">
        <v>18.260000000000002</v>
      </c>
      <c r="F2656" s="169">
        <v>18.260000000000002</v>
      </c>
      <c r="G2656" s="147">
        <v>9</v>
      </c>
    </row>
    <row r="2657" spans="1:7" x14ac:dyDescent="0.25">
      <c r="A2657" s="166" t="s">
        <v>5436</v>
      </c>
      <c r="B2657" s="167" t="s">
        <v>5437</v>
      </c>
      <c r="C2657" s="168" t="s">
        <v>158</v>
      </c>
      <c r="D2657" s="169"/>
      <c r="E2657" s="169">
        <v>3.71</v>
      </c>
      <c r="F2657" s="169">
        <v>3.71</v>
      </c>
      <c r="G2657" s="147">
        <v>9</v>
      </c>
    </row>
    <row r="2658" spans="1:7" x14ac:dyDescent="0.25">
      <c r="A2658" s="166" t="s">
        <v>5438</v>
      </c>
      <c r="B2658" s="167" t="s">
        <v>5439</v>
      </c>
      <c r="C2658" s="168"/>
      <c r="D2658" s="169"/>
      <c r="E2658" s="169"/>
      <c r="F2658" s="169"/>
      <c r="G2658" s="147">
        <v>9</v>
      </c>
    </row>
    <row r="2659" spans="1:7" ht="30" x14ac:dyDescent="0.25">
      <c r="A2659" s="166" t="s">
        <v>5440</v>
      </c>
      <c r="B2659" s="167" t="s">
        <v>5441</v>
      </c>
      <c r="C2659" s="168" t="s">
        <v>158</v>
      </c>
      <c r="D2659" s="169">
        <v>311.85000000000002</v>
      </c>
      <c r="E2659" s="169">
        <v>18.260000000000002</v>
      </c>
      <c r="F2659" s="169">
        <v>330.11</v>
      </c>
      <c r="G2659" s="147">
        <v>9</v>
      </c>
    </row>
    <row r="2660" spans="1:7" ht="30" x14ac:dyDescent="0.25">
      <c r="A2660" s="166" t="s">
        <v>5442</v>
      </c>
      <c r="B2660" s="167" t="s">
        <v>5443</v>
      </c>
      <c r="C2660" s="168" t="s">
        <v>158</v>
      </c>
      <c r="D2660" s="169">
        <v>274.89999999999998</v>
      </c>
      <c r="E2660" s="169">
        <v>13.69</v>
      </c>
      <c r="F2660" s="169">
        <v>288.58999999999997</v>
      </c>
      <c r="G2660" s="147">
        <v>9</v>
      </c>
    </row>
    <row r="2661" spans="1:7" ht="30" x14ac:dyDescent="0.25">
      <c r="A2661" s="166" t="s">
        <v>5444</v>
      </c>
      <c r="B2661" s="167" t="s">
        <v>5445</v>
      </c>
      <c r="C2661" s="168" t="s">
        <v>158</v>
      </c>
      <c r="D2661" s="169">
        <v>141.44</v>
      </c>
      <c r="E2661" s="169">
        <v>18.260000000000002</v>
      </c>
      <c r="F2661" s="169">
        <v>159.69999999999999</v>
      </c>
      <c r="G2661" s="147">
        <v>9</v>
      </c>
    </row>
    <row r="2662" spans="1:7" ht="30" x14ac:dyDescent="0.25">
      <c r="A2662" s="166" t="s">
        <v>5446</v>
      </c>
      <c r="B2662" s="167" t="s">
        <v>5447</v>
      </c>
      <c r="C2662" s="168" t="s">
        <v>158</v>
      </c>
      <c r="D2662" s="169">
        <v>260.37</v>
      </c>
      <c r="E2662" s="169">
        <v>13.69</v>
      </c>
      <c r="F2662" s="169">
        <v>274.06</v>
      </c>
      <c r="G2662" s="147">
        <v>9</v>
      </c>
    </row>
    <row r="2663" spans="1:7" ht="30" x14ac:dyDescent="0.25">
      <c r="A2663" s="166" t="s">
        <v>5448</v>
      </c>
      <c r="B2663" s="167" t="s">
        <v>5449</v>
      </c>
      <c r="C2663" s="168" t="s">
        <v>158</v>
      </c>
      <c r="D2663" s="169">
        <v>72.760000000000005</v>
      </c>
      <c r="E2663" s="169">
        <v>22.83</v>
      </c>
      <c r="F2663" s="169">
        <v>95.59</v>
      </c>
      <c r="G2663" s="147">
        <v>9</v>
      </c>
    </row>
    <row r="2664" spans="1:7" x14ac:dyDescent="0.25">
      <c r="A2664" s="166" t="s">
        <v>5450</v>
      </c>
      <c r="B2664" s="167" t="s">
        <v>5451</v>
      </c>
      <c r="C2664" s="168"/>
      <c r="D2664" s="169"/>
      <c r="E2664" s="169"/>
      <c r="F2664" s="169"/>
      <c r="G2664" s="147">
        <v>9</v>
      </c>
    </row>
    <row r="2665" spans="1:7" x14ac:dyDescent="0.25">
      <c r="A2665" s="166" t="s">
        <v>5452</v>
      </c>
      <c r="B2665" s="167" t="s">
        <v>5453</v>
      </c>
      <c r="C2665" s="168"/>
      <c r="D2665" s="169"/>
      <c r="E2665" s="169"/>
      <c r="F2665" s="169"/>
      <c r="G2665" s="147">
        <v>9</v>
      </c>
    </row>
    <row r="2666" spans="1:7" x14ac:dyDescent="0.25">
      <c r="A2666" s="166" t="s">
        <v>5454</v>
      </c>
      <c r="B2666" s="167" t="s">
        <v>5455</v>
      </c>
      <c r="C2666" s="168" t="s">
        <v>158</v>
      </c>
      <c r="D2666" s="169">
        <v>79.84</v>
      </c>
      <c r="E2666" s="169">
        <v>11.41</v>
      </c>
      <c r="F2666" s="169">
        <v>91.25</v>
      </c>
      <c r="G2666" s="147">
        <v>5</v>
      </c>
    </row>
    <row r="2667" spans="1:7" x14ac:dyDescent="0.25">
      <c r="A2667" s="166" t="s">
        <v>5456</v>
      </c>
      <c r="B2667" s="167" t="s">
        <v>5457</v>
      </c>
      <c r="C2667" s="168" t="s">
        <v>158</v>
      </c>
      <c r="D2667" s="169">
        <v>121.27</v>
      </c>
      <c r="E2667" s="169">
        <v>11.41</v>
      </c>
      <c r="F2667" s="169">
        <v>132.68</v>
      </c>
      <c r="G2667" s="147">
        <v>9</v>
      </c>
    </row>
    <row r="2668" spans="1:7" x14ac:dyDescent="0.25">
      <c r="A2668" s="166" t="s">
        <v>5458</v>
      </c>
      <c r="B2668" s="167" t="s">
        <v>5459</v>
      </c>
      <c r="C2668" s="168" t="s">
        <v>158</v>
      </c>
      <c r="D2668" s="169">
        <v>72.040000000000006</v>
      </c>
      <c r="E2668" s="169">
        <v>11.41</v>
      </c>
      <c r="F2668" s="169">
        <v>83.45</v>
      </c>
      <c r="G2668" s="147">
        <v>5</v>
      </c>
    </row>
    <row r="2669" spans="1:7" x14ac:dyDescent="0.25">
      <c r="A2669" s="166" t="s">
        <v>5460</v>
      </c>
      <c r="B2669" s="167" t="s">
        <v>5461</v>
      </c>
      <c r="C2669" s="168" t="s">
        <v>158</v>
      </c>
      <c r="D2669" s="169">
        <v>51.08</v>
      </c>
      <c r="E2669" s="169">
        <v>11.41</v>
      </c>
      <c r="F2669" s="169">
        <v>62.49</v>
      </c>
      <c r="G2669" s="147">
        <v>9</v>
      </c>
    </row>
    <row r="2670" spans="1:7" x14ac:dyDescent="0.25">
      <c r="A2670" s="166" t="s">
        <v>5462</v>
      </c>
      <c r="B2670" s="167" t="s">
        <v>5463</v>
      </c>
      <c r="C2670" s="168" t="s">
        <v>158</v>
      </c>
      <c r="D2670" s="169">
        <v>4.18</v>
      </c>
      <c r="E2670" s="169">
        <v>11.41</v>
      </c>
      <c r="F2670" s="169">
        <v>15.59</v>
      </c>
      <c r="G2670" s="147">
        <v>9</v>
      </c>
    </row>
    <row r="2671" spans="1:7" x14ac:dyDescent="0.25">
      <c r="A2671" s="166" t="s">
        <v>5464</v>
      </c>
      <c r="B2671" s="167" t="s">
        <v>5465</v>
      </c>
      <c r="C2671" s="168" t="s">
        <v>158</v>
      </c>
      <c r="D2671" s="169">
        <v>28.92</v>
      </c>
      <c r="E2671" s="169">
        <v>11.41</v>
      </c>
      <c r="F2671" s="169">
        <v>40.33</v>
      </c>
      <c r="G2671" s="147">
        <v>9</v>
      </c>
    </row>
    <row r="2672" spans="1:7" x14ac:dyDescent="0.25">
      <c r="A2672" s="166" t="s">
        <v>5466</v>
      </c>
      <c r="B2672" s="167" t="s">
        <v>5467</v>
      </c>
      <c r="C2672" s="168" t="s">
        <v>158</v>
      </c>
      <c r="D2672" s="169">
        <v>11.25</v>
      </c>
      <c r="E2672" s="169">
        <v>11.41</v>
      </c>
      <c r="F2672" s="169">
        <v>22.66</v>
      </c>
      <c r="G2672" s="147">
        <v>9</v>
      </c>
    </row>
    <row r="2673" spans="1:7" x14ac:dyDescent="0.25">
      <c r="A2673" s="166" t="s">
        <v>5468</v>
      </c>
      <c r="B2673" s="167" t="s">
        <v>5469</v>
      </c>
      <c r="C2673" s="168" t="s">
        <v>158</v>
      </c>
      <c r="D2673" s="169">
        <v>13.51</v>
      </c>
      <c r="E2673" s="169">
        <v>11.41</v>
      </c>
      <c r="F2673" s="169">
        <v>24.92</v>
      </c>
      <c r="G2673" s="147">
        <v>5</v>
      </c>
    </row>
    <row r="2674" spans="1:7" x14ac:dyDescent="0.25">
      <c r="A2674" s="166" t="s">
        <v>5470</v>
      </c>
      <c r="B2674" s="167" t="s">
        <v>5471</v>
      </c>
      <c r="C2674" s="168"/>
      <c r="D2674" s="169"/>
      <c r="E2674" s="169"/>
      <c r="F2674" s="169"/>
      <c r="G2674" s="147">
        <v>9</v>
      </c>
    </row>
    <row r="2675" spans="1:7" x14ac:dyDescent="0.25">
      <c r="A2675" s="166" t="s">
        <v>5472</v>
      </c>
      <c r="B2675" s="167" t="s">
        <v>5473</v>
      </c>
      <c r="C2675" s="168" t="s">
        <v>158</v>
      </c>
      <c r="D2675" s="169">
        <v>5.49</v>
      </c>
      <c r="E2675" s="169">
        <v>11.41</v>
      </c>
      <c r="F2675" s="169">
        <v>16.899999999999999</v>
      </c>
      <c r="G2675" s="147">
        <v>9</v>
      </c>
    </row>
    <row r="2676" spans="1:7" x14ac:dyDescent="0.25">
      <c r="A2676" s="166" t="s">
        <v>5474</v>
      </c>
      <c r="B2676" s="167" t="s">
        <v>5475</v>
      </c>
      <c r="C2676" s="168" t="s">
        <v>158</v>
      </c>
      <c r="D2676" s="169">
        <v>17.88</v>
      </c>
      <c r="E2676" s="169">
        <v>11.41</v>
      </c>
      <c r="F2676" s="169">
        <v>29.29</v>
      </c>
      <c r="G2676" s="147">
        <v>9</v>
      </c>
    </row>
    <row r="2677" spans="1:7" x14ac:dyDescent="0.25">
      <c r="A2677" s="166" t="s">
        <v>5476</v>
      </c>
      <c r="B2677" s="167" t="s">
        <v>5477</v>
      </c>
      <c r="C2677" s="168" t="s">
        <v>158</v>
      </c>
      <c r="D2677" s="169">
        <v>6.06</v>
      </c>
      <c r="E2677" s="169">
        <v>11.41</v>
      </c>
      <c r="F2677" s="169">
        <v>17.47</v>
      </c>
      <c r="G2677" s="147">
        <v>9</v>
      </c>
    </row>
    <row r="2678" spans="1:7" x14ac:dyDescent="0.25">
      <c r="A2678" s="166" t="s">
        <v>5478</v>
      </c>
      <c r="B2678" s="167" t="s">
        <v>5479</v>
      </c>
      <c r="C2678" s="168" t="s">
        <v>158</v>
      </c>
      <c r="D2678" s="169">
        <v>8</v>
      </c>
      <c r="E2678" s="169">
        <v>11.41</v>
      </c>
      <c r="F2678" s="169">
        <v>19.41</v>
      </c>
      <c r="G2678" s="147">
        <v>9</v>
      </c>
    </row>
    <row r="2679" spans="1:7" x14ac:dyDescent="0.25">
      <c r="A2679" s="166" t="s">
        <v>5480</v>
      </c>
      <c r="B2679" s="167" t="s">
        <v>5481</v>
      </c>
      <c r="C2679" s="168" t="s">
        <v>158</v>
      </c>
      <c r="D2679" s="169">
        <v>13.29</v>
      </c>
      <c r="E2679" s="169">
        <v>11.41</v>
      </c>
      <c r="F2679" s="169">
        <v>24.7</v>
      </c>
      <c r="G2679" s="147">
        <v>9</v>
      </c>
    </row>
    <row r="2680" spans="1:7" x14ac:dyDescent="0.25">
      <c r="A2680" s="166" t="s">
        <v>5482</v>
      </c>
      <c r="B2680" s="167" t="s">
        <v>5483</v>
      </c>
      <c r="C2680" s="168" t="s">
        <v>158</v>
      </c>
      <c r="D2680" s="169">
        <v>17.079999999999998</v>
      </c>
      <c r="E2680" s="169">
        <v>11.41</v>
      </c>
      <c r="F2680" s="169">
        <v>28.49</v>
      </c>
      <c r="G2680" s="147">
        <v>2</v>
      </c>
    </row>
    <row r="2681" spans="1:7" x14ac:dyDescent="0.25">
      <c r="A2681" s="166" t="s">
        <v>5484</v>
      </c>
      <c r="B2681" s="167" t="s">
        <v>5485</v>
      </c>
      <c r="C2681" s="168"/>
      <c r="D2681" s="169"/>
      <c r="E2681" s="169"/>
      <c r="F2681" s="169"/>
      <c r="G2681" s="147">
        <v>5</v>
      </c>
    </row>
    <row r="2682" spans="1:7" x14ac:dyDescent="0.25">
      <c r="A2682" s="166" t="s">
        <v>5486</v>
      </c>
      <c r="B2682" s="167" t="s">
        <v>5487</v>
      </c>
      <c r="C2682" s="168" t="s">
        <v>158</v>
      </c>
      <c r="D2682" s="169">
        <v>11.09</v>
      </c>
      <c r="E2682" s="169">
        <v>11.41</v>
      </c>
      <c r="F2682" s="169">
        <v>22.5</v>
      </c>
      <c r="G2682" s="147">
        <v>9</v>
      </c>
    </row>
    <row r="2683" spans="1:7" x14ac:dyDescent="0.25">
      <c r="A2683" s="166" t="s">
        <v>5488</v>
      </c>
      <c r="B2683" s="167" t="s">
        <v>5489</v>
      </c>
      <c r="C2683" s="168" t="s">
        <v>158</v>
      </c>
      <c r="D2683" s="169">
        <v>15.39</v>
      </c>
      <c r="E2683" s="169">
        <v>11.41</v>
      </c>
      <c r="F2683" s="169">
        <v>26.8</v>
      </c>
      <c r="G2683" s="147">
        <v>9</v>
      </c>
    </row>
    <row r="2684" spans="1:7" x14ac:dyDescent="0.25">
      <c r="A2684" s="166" t="s">
        <v>5490</v>
      </c>
      <c r="B2684" s="167" t="s">
        <v>5491</v>
      </c>
      <c r="C2684" s="168" t="s">
        <v>158</v>
      </c>
      <c r="D2684" s="169">
        <v>13.52</v>
      </c>
      <c r="E2684" s="169">
        <v>11.41</v>
      </c>
      <c r="F2684" s="169">
        <v>24.93</v>
      </c>
      <c r="G2684" s="147">
        <v>9</v>
      </c>
    </row>
    <row r="2685" spans="1:7" x14ac:dyDescent="0.25">
      <c r="A2685" s="166" t="s">
        <v>5492</v>
      </c>
      <c r="B2685" s="167" t="s">
        <v>5493</v>
      </c>
      <c r="C2685" s="168" t="s">
        <v>158</v>
      </c>
      <c r="D2685" s="169">
        <v>19.05</v>
      </c>
      <c r="E2685" s="169">
        <v>11.41</v>
      </c>
      <c r="F2685" s="169">
        <v>30.46</v>
      </c>
      <c r="G2685" s="147">
        <v>9</v>
      </c>
    </row>
    <row r="2686" spans="1:7" x14ac:dyDescent="0.25">
      <c r="A2686" s="166" t="s">
        <v>5494</v>
      </c>
      <c r="B2686" s="167" t="s">
        <v>5495</v>
      </c>
      <c r="C2686" s="168"/>
      <c r="D2686" s="169"/>
      <c r="E2686" s="169"/>
      <c r="F2686" s="169"/>
      <c r="G2686" s="147">
        <v>9</v>
      </c>
    </row>
    <row r="2687" spans="1:7" x14ac:dyDescent="0.25">
      <c r="A2687" s="166" t="s">
        <v>5496</v>
      </c>
      <c r="B2687" s="167" t="s">
        <v>5497</v>
      </c>
      <c r="C2687" s="168" t="s">
        <v>158</v>
      </c>
      <c r="D2687" s="169">
        <v>13.12</v>
      </c>
      <c r="E2687" s="169">
        <v>11.41</v>
      </c>
      <c r="F2687" s="169">
        <v>24.53</v>
      </c>
      <c r="G2687" s="147">
        <v>9</v>
      </c>
    </row>
    <row r="2688" spans="1:7" x14ac:dyDescent="0.25">
      <c r="A2688" s="166" t="s">
        <v>5498</v>
      </c>
      <c r="B2688" s="167" t="s">
        <v>5499</v>
      </c>
      <c r="C2688" s="168" t="s">
        <v>158</v>
      </c>
      <c r="D2688" s="169">
        <v>10.89</v>
      </c>
      <c r="E2688" s="169">
        <v>11.41</v>
      </c>
      <c r="F2688" s="169">
        <v>22.3</v>
      </c>
      <c r="G2688" s="147">
        <v>9</v>
      </c>
    </row>
    <row r="2689" spans="1:7" x14ac:dyDescent="0.25">
      <c r="A2689" s="166" t="s">
        <v>5500</v>
      </c>
      <c r="B2689" s="167" t="s">
        <v>5501</v>
      </c>
      <c r="C2689" s="168" t="s">
        <v>158</v>
      </c>
      <c r="D2689" s="169">
        <v>57.91</v>
      </c>
      <c r="E2689" s="169">
        <v>11.41</v>
      </c>
      <c r="F2689" s="169">
        <v>69.319999999999993</v>
      </c>
      <c r="G2689" s="147">
        <v>9</v>
      </c>
    </row>
    <row r="2690" spans="1:7" x14ac:dyDescent="0.25">
      <c r="A2690" s="166" t="s">
        <v>5502</v>
      </c>
      <c r="B2690" s="167" t="s">
        <v>5503</v>
      </c>
      <c r="C2690" s="168" t="s">
        <v>158</v>
      </c>
      <c r="D2690" s="169">
        <v>145.69</v>
      </c>
      <c r="E2690" s="169">
        <v>13.69</v>
      </c>
      <c r="F2690" s="169">
        <v>159.38</v>
      </c>
      <c r="G2690" s="147">
        <v>5</v>
      </c>
    </row>
    <row r="2691" spans="1:7" x14ac:dyDescent="0.25">
      <c r="A2691" s="166" t="s">
        <v>5504</v>
      </c>
      <c r="B2691" s="167" t="s">
        <v>5505</v>
      </c>
      <c r="C2691" s="168" t="s">
        <v>268</v>
      </c>
      <c r="D2691" s="169">
        <v>81.13</v>
      </c>
      <c r="E2691" s="169">
        <v>13.69</v>
      </c>
      <c r="F2691" s="169">
        <v>94.82</v>
      </c>
      <c r="G2691" s="147">
        <v>9</v>
      </c>
    </row>
    <row r="2692" spans="1:7" x14ac:dyDescent="0.25">
      <c r="A2692" s="166" t="s">
        <v>5506</v>
      </c>
      <c r="B2692" s="167" t="s">
        <v>5507</v>
      </c>
      <c r="C2692" s="168" t="s">
        <v>158</v>
      </c>
      <c r="D2692" s="169">
        <v>16.27</v>
      </c>
      <c r="E2692" s="169">
        <v>11.41</v>
      </c>
      <c r="F2692" s="169">
        <v>27.68</v>
      </c>
      <c r="G2692" s="147">
        <v>9</v>
      </c>
    </row>
    <row r="2693" spans="1:7" x14ac:dyDescent="0.25">
      <c r="A2693" s="166" t="s">
        <v>5508</v>
      </c>
      <c r="B2693" s="167" t="s">
        <v>5509</v>
      </c>
      <c r="C2693" s="168" t="s">
        <v>158</v>
      </c>
      <c r="D2693" s="169">
        <v>35.020000000000003</v>
      </c>
      <c r="E2693" s="169">
        <v>11.41</v>
      </c>
      <c r="F2693" s="169">
        <v>46.43</v>
      </c>
      <c r="G2693" s="147">
        <v>9</v>
      </c>
    </row>
    <row r="2694" spans="1:7" x14ac:dyDescent="0.25">
      <c r="A2694" s="166" t="s">
        <v>5510</v>
      </c>
      <c r="B2694" s="167" t="s">
        <v>5511</v>
      </c>
      <c r="C2694" s="168"/>
      <c r="D2694" s="169"/>
      <c r="E2694" s="169"/>
      <c r="F2694" s="169"/>
      <c r="G2694" s="147">
        <v>9</v>
      </c>
    </row>
    <row r="2695" spans="1:7" x14ac:dyDescent="0.25">
      <c r="A2695" s="166" t="s">
        <v>5512</v>
      </c>
      <c r="B2695" s="167" t="s">
        <v>5513</v>
      </c>
      <c r="C2695" s="168" t="s">
        <v>158</v>
      </c>
      <c r="D2695" s="169">
        <v>33.619999999999997</v>
      </c>
      <c r="E2695" s="169">
        <v>11.41</v>
      </c>
      <c r="F2695" s="169">
        <v>45.03</v>
      </c>
      <c r="G2695" s="147">
        <v>9</v>
      </c>
    </row>
    <row r="2696" spans="1:7" x14ac:dyDescent="0.25">
      <c r="A2696" s="166" t="s">
        <v>5514</v>
      </c>
      <c r="B2696" s="167" t="s">
        <v>5515</v>
      </c>
      <c r="C2696" s="168" t="s">
        <v>158</v>
      </c>
      <c r="D2696" s="169">
        <v>15.65</v>
      </c>
      <c r="E2696" s="169">
        <v>11.41</v>
      </c>
      <c r="F2696" s="169">
        <v>27.06</v>
      </c>
      <c r="G2696" s="147">
        <v>9</v>
      </c>
    </row>
    <row r="2697" spans="1:7" x14ac:dyDescent="0.25">
      <c r="A2697" s="166" t="s">
        <v>5516</v>
      </c>
      <c r="B2697" s="167" t="s">
        <v>5517</v>
      </c>
      <c r="C2697" s="168" t="s">
        <v>158</v>
      </c>
      <c r="D2697" s="169">
        <v>90.83</v>
      </c>
      <c r="E2697" s="169">
        <v>11.41</v>
      </c>
      <c r="F2697" s="169">
        <v>102.24</v>
      </c>
      <c r="G2697" s="147">
        <v>5</v>
      </c>
    </row>
    <row r="2698" spans="1:7" x14ac:dyDescent="0.25">
      <c r="A2698" s="166" t="s">
        <v>5518</v>
      </c>
      <c r="B2698" s="167" t="s">
        <v>5519</v>
      </c>
      <c r="C2698" s="168" t="s">
        <v>158</v>
      </c>
      <c r="D2698" s="169">
        <v>60.99</v>
      </c>
      <c r="E2698" s="169">
        <v>11.41</v>
      </c>
      <c r="F2698" s="169">
        <v>72.400000000000006</v>
      </c>
      <c r="G2698" s="147">
        <v>9</v>
      </c>
    </row>
    <row r="2699" spans="1:7" x14ac:dyDescent="0.25">
      <c r="A2699" s="166" t="s">
        <v>5520</v>
      </c>
      <c r="B2699" s="167" t="s">
        <v>5521</v>
      </c>
      <c r="C2699" s="168" t="s">
        <v>158</v>
      </c>
      <c r="D2699" s="169">
        <v>141.44999999999999</v>
      </c>
      <c r="E2699" s="169">
        <v>11.41</v>
      </c>
      <c r="F2699" s="169">
        <v>152.86000000000001</v>
      </c>
      <c r="G2699" s="147">
        <v>9</v>
      </c>
    </row>
    <row r="2700" spans="1:7" x14ac:dyDescent="0.25">
      <c r="A2700" s="166" t="s">
        <v>5522</v>
      </c>
      <c r="B2700" s="167" t="s">
        <v>5523</v>
      </c>
      <c r="C2700" s="168" t="s">
        <v>158</v>
      </c>
      <c r="D2700" s="169">
        <v>17.07</v>
      </c>
      <c r="E2700" s="169">
        <v>45.65</v>
      </c>
      <c r="F2700" s="169">
        <v>62.72</v>
      </c>
      <c r="G2700" s="147">
        <v>9</v>
      </c>
    </row>
    <row r="2701" spans="1:7" x14ac:dyDescent="0.25">
      <c r="A2701" s="166" t="s">
        <v>5524</v>
      </c>
      <c r="B2701" s="167" t="s">
        <v>5525</v>
      </c>
      <c r="C2701" s="168" t="s">
        <v>158</v>
      </c>
      <c r="D2701" s="169">
        <v>18.55</v>
      </c>
      <c r="E2701" s="169">
        <v>4.57</v>
      </c>
      <c r="F2701" s="169">
        <v>23.12</v>
      </c>
      <c r="G2701" s="147">
        <v>9</v>
      </c>
    </row>
    <row r="2702" spans="1:7" x14ac:dyDescent="0.25">
      <c r="A2702" s="166" t="s">
        <v>5526</v>
      </c>
      <c r="B2702" s="167" t="s">
        <v>5527</v>
      </c>
      <c r="C2702" s="168" t="s">
        <v>158</v>
      </c>
      <c r="D2702" s="169">
        <v>23.85</v>
      </c>
      <c r="E2702" s="169">
        <v>4.57</v>
      </c>
      <c r="F2702" s="169">
        <v>28.42</v>
      </c>
      <c r="G2702" s="147">
        <v>5</v>
      </c>
    </row>
    <row r="2703" spans="1:7" x14ac:dyDescent="0.25">
      <c r="A2703" s="166" t="s">
        <v>5528</v>
      </c>
      <c r="B2703" s="167" t="s">
        <v>5529</v>
      </c>
      <c r="C2703" s="168" t="s">
        <v>158</v>
      </c>
      <c r="D2703" s="169">
        <v>18.03</v>
      </c>
      <c r="E2703" s="169">
        <v>4.57</v>
      </c>
      <c r="F2703" s="169">
        <v>22.6</v>
      </c>
      <c r="G2703" s="147">
        <v>9</v>
      </c>
    </row>
    <row r="2704" spans="1:7" x14ac:dyDescent="0.25">
      <c r="A2704" s="166" t="s">
        <v>5530</v>
      </c>
      <c r="B2704" s="167" t="s">
        <v>5531</v>
      </c>
      <c r="C2704" s="168" t="s">
        <v>158</v>
      </c>
      <c r="D2704" s="169">
        <v>3.76</v>
      </c>
      <c r="E2704" s="169">
        <v>4.57</v>
      </c>
      <c r="F2704" s="169">
        <v>8.33</v>
      </c>
      <c r="G2704" s="147">
        <v>9</v>
      </c>
    </row>
    <row r="2705" spans="1:7" x14ac:dyDescent="0.25">
      <c r="A2705" s="166" t="s">
        <v>5532</v>
      </c>
      <c r="B2705" s="167" t="s">
        <v>5533</v>
      </c>
      <c r="C2705" s="168" t="s">
        <v>268</v>
      </c>
      <c r="D2705" s="169">
        <v>14.23</v>
      </c>
      <c r="E2705" s="169">
        <v>18.260000000000002</v>
      </c>
      <c r="F2705" s="169">
        <v>32.49</v>
      </c>
      <c r="G2705" s="147">
        <v>9</v>
      </c>
    </row>
    <row r="2706" spans="1:7" x14ac:dyDescent="0.25">
      <c r="A2706" s="166" t="s">
        <v>5534</v>
      </c>
      <c r="B2706" s="167" t="s">
        <v>5535</v>
      </c>
      <c r="C2706" s="168" t="s">
        <v>158</v>
      </c>
      <c r="D2706" s="169">
        <v>20.49</v>
      </c>
      <c r="E2706" s="169">
        <v>11.41</v>
      </c>
      <c r="F2706" s="169">
        <v>31.9</v>
      </c>
      <c r="G2706" s="147">
        <v>9</v>
      </c>
    </row>
    <row r="2707" spans="1:7" x14ac:dyDescent="0.25">
      <c r="A2707" s="166" t="s">
        <v>5536</v>
      </c>
      <c r="B2707" s="167" t="s">
        <v>5537</v>
      </c>
      <c r="C2707" s="168" t="s">
        <v>158</v>
      </c>
      <c r="D2707" s="169">
        <v>258.05</v>
      </c>
      <c r="E2707" s="169">
        <v>22.83</v>
      </c>
      <c r="F2707" s="169">
        <v>280.88</v>
      </c>
      <c r="G2707" s="147">
        <v>9</v>
      </c>
    </row>
    <row r="2708" spans="1:7" x14ac:dyDescent="0.25">
      <c r="A2708" s="166" t="s">
        <v>5538</v>
      </c>
      <c r="B2708" s="167" t="s">
        <v>5539</v>
      </c>
      <c r="C2708" s="168" t="s">
        <v>158</v>
      </c>
      <c r="D2708" s="169">
        <v>178</v>
      </c>
      <c r="E2708" s="169">
        <v>22.83</v>
      </c>
      <c r="F2708" s="169">
        <v>200.83</v>
      </c>
      <c r="G2708" s="147">
        <v>9</v>
      </c>
    </row>
    <row r="2709" spans="1:7" x14ac:dyDescent="0.25">
      <c r="A2709" s="166" t="s">
        <v>5540</v>
      </c>
      <c r="B2709" s="167" t="s">
        <v>5541</v>
      </c>
      <c r="C2709" s="168" t="s">
        <v>158</v>
      </c>
      <c r="D2709" s="169">
        <v>165.02</v>
      </c>
      <c r="E2709" s="169">
        <v>22.83</v>
      </c>
      <c r="F2709" s="169">
        <v>187.85</v>
      </c>
      <c r="G2709" s="147">
        <v>9</v>
      </c>
    </row>
    <row r="2710" spans="1:7" x14ac:dyDescent="0.25">
      <c r="A2710" s="166" t="s">
        <v>5542</v>
      </c>
      <c r="B2710" s="167" t="s">
        <v>5543</v>
      </c>
      <c r="C2710" s="168" t="s">
        <v>158</v>
      </c>
      <c r="D2710" s="169">
        <v>46.63</v>
      </c>
      <c r="E2710" s="169">
        <v>11.41</v>
      </c>
      <c r="F2710" s="169">
        <v>58.04</v>
      </c>
      <c r="G2710" s="147">
        <v>5</v>
      </c>
    </row>
    <row r="2711" spans="1:7" x14ac:dyDescent="0.25">
      <c r="A2711" s="166" t="s">
        <v>5544</v>
      </c>
      <c r="B2711" s="167" t="s">
        <v>5545</v>
      </c>
      <c r="C2711" s="168" t="s">
        <v>158</v>
      </c>
      <c r="D2711" s="169">
        <v>3.05</v>
      </c>
      <c r="E2711" s="169">
        <v>9.1300000000000008</v>
      </c>
      <c r="F2711" s="169">
        <v>12.18</v>
      </c>
      <c r="G2711" s="147">
        <v>9</v>
      </c>
    </row>
    <row r="2712" spans="1:7" x14ac:dyDescent="0.25">
      <c r="A2712" s="166" t="s">
        <v>5546</v>
      </c>
      <c r="B2712" s="167" t="s">
        <v>5547</v>
      </c>
      <c r="C2712" s="168" t="s">
        <v>158</v>
      </c>
      <c r="D2712" s="169">
        <v>10.5</v>
      </c>
      <c r="E2712" s="169">
        <v>11.41</v>
      </c>
      <c r="F2712" s="169">
        <v>21.91</v>
      </c>
      <c r="G2712" s="147">
        <v>9</v>
      </c>
    </row>
    <row r="2713" spans="1:7" ht="30" x14ac:dyDescent="0.25">
      <c r="A2713" s="166" t="s">
        <v>5548</v>
      </c>
      <c r="B2713" s="167" t="s">
        <v>5549</v>
      </c>
      <c r="C2713" s="168" t="s">
        <v>268</v>
      </c>
      <c r="D2713" s="169">
        <v>16.91</v>
      </c>
      <c r="E2713" s="169">
        <v>22.83</v>
      </c>
      <c r="F2713" s="169">
        <v>39.74</v>
      </c>
      <c r="G2713" s="147">
        <v>9</v>
      </c>
    </row>
    <row r="2714" spans="1:7" x14ac:dyDescent="0.25">
      <c r="A2714" s="166" t="s">
        <v>5550</v>
      </c>
      <c r="B2714" s="167" t="s">
        <v>5551</v>
      </c>
      <c r="C2714" s="168" t="s">
        <v>158</v>
      </c>
      <c r="D2714" s="169">
        <v>11.04</v>
      </c>
      <c r="E2714" s="169">
        <v>11.41</v>
      </c>
      <c r="F2714" s="169">
        <v>22.45</v>
      </c>
      <c r="G2714" s="147">
        <v>9</v>
      </c>
    </row>
    <row r="2715" spans="1:7" ht="30" x14ac:dyDescent="0.25">
      <c r="A2715" s="166" t="s">
        <v>5552</v>
      </c>
      <c r="B2715" s="167" t="s">
        <v>5553</v>
      </c>
      <c r="C2715" s="168" t="s">
        <v>158</v>
      </c>
      <c r="D2715" s="169">
        <v>47.97</v>
      </c>
      <c r="E2715" s="169">
        <v>9.1300000000000008</v>
      </c>
      <c r="F2715" s="169">
        <v>57.1</v>
      </c>
      <c r="G2715" s="147">
        <v>9</v>
      </c>
    </row>
    <row r="2716" spans="1:7" ht="30" x14ac:dyDescent="0.25">
      <c r="A2716" s="166" t="s">
        <v>5554</v>
      </c>
      <c r="B2716" s="167" t="s">
        <v>5555</v>
      </c>
      <c r="C2716" s="168" t="s">
        <v>158</v>
      </c>
      <c r="D2716" s="169">
        <v>5.32</v>
      </c>
      <c r="E2716" s="169">
        <v>11.41</v>
      </c>
      <c r="F2716" s="169">
        <v>16.73</v>
      </c>
      <c r="G2716" s="147">
        <v>9</v>
      </c>
    </row>
    <row r="2717" spans="1:7" x14ac:dyDescent="0.25">
      <c r="A2717" s="166" t="s">
        <v>5556</v>
      </c>
      <c r="B2717" s="167" t="s">
        <v>5557</v>
      </c>
      <c r="C2717" s="168" t="s">
        <v>158</v>
      </c>
      <c r="D2717" s="169">
        <v>46.39</v>
      </c>
      <c r="E2717" s="169">
        <v>2.2799999999999998</v>
      </c>
      <c r="F2717" s="169">
        <v>48.67</v>
      </c>
      <c r="G2717" s="147">
        <v>9</v>
      </c>
    </row>
    <row r="2718" spans="1:7" ht="30" x14ac:dyDescent="0.25">
      <c r="A2718" s="166" t="s">
        <v>5558</v>
      </c>
      <c r="B2718" s="167" t="s">
        <v>5559</v>
      </c>
      <c r="C2718" s="168" t="s">
        <v>158</v>
      </c>
      <c r="D2718" s="169">
        <v>17.7</v>
      </c>
      <c r="E2718" s="169">
        <v>11.41</v>
      </c>
      <c r="F2718" s="169">
        <v>29.11</v>
      </c>
      <c r="G2718" s="147">
        <v>9</v>
      </c>
    </row>
    <row r="2719" spans="1:7" ht="30" x14ac:dyDescent="0.25">
      <c r="A2719" s="166" t="s">
        <v>5560</v>
      </c>
      <c r="B2719" s="167" t="s">
        <v>5561</v>
      </c>
      <c r="C2719" s="168" t="s">
        <v>158</v>
      </c>
      <c r="D2719" s="169">
        <v>30.83</v>
      </c>
      <c r="E2719" s="169">
        <v>11.41</v>
      </c>
      <c r="F2719" s="169">
        <v>42.24</v>
      </c>
      <c r="G2719" s="147">
        <v>9</v>
      </c>
    </row>
    <row r="2720" spans="1:7" ht="30" x14ac:dyDescent="0.25">
      <c r="A2720" s="166" t="s">
        <v>5562</v>
      </c>
      <c r="B2720" s="167" t="s">
        <v>5563</v>
      </c>
      <c r="C2720" s="168" t="s">
        <v>158</v>
      </c>
      <c r="D2720" s="169">
        <v>53.12</v>
      </c>
      <c r="E2720" s="169">
        <v>11.41</v>
      </c>
      <c r="F2720" s="169">
        <v>64.53</v>
      </c>
      <c r="G2720" s="147">
        <v>9</v>
      </c>
    </row>
    <row r="2721" spans="1:7" ht="30" x14ac:dyDescent="0.25">
      <c r="A2721" s="166" t="s">
        <v>5564</v>
      </c>
      <c r="B2721" s="167" t="s">
        <v>5565</v>
      </c>
      <c r="C2721" s="168" t="s">
        <v>268</v>
      </c>
      <c r="D2721" s="169">
        <v>190.84</v>
      </c>
      <c r="E2721" s="169">
        <v>22.83</v>
      </c>
      <c r="F2721" s="169">
        <v>213.67</v>
      </c>
      <c r="G2721" s="147">
        <v>9</v>
      </c>
    </row>
    <row r="2722" spans="1:7" ht="30" x14ac:dyDescent="0.25">
      <c r="A2722" s="166" t="s">
        <v>5566</v>
      </c>
      <c r="B2722" s="167" t="s">
        <v>5567</v>
      </c>
      <c r="C2722" s="168" t="s">
        <v>158</v>
      </c>
      <c r="D2722" s="169">
        <v>497.58</v>
      </c>
      <c r="E2722" s="169">
        <v>45.65</v>
      </c>
      <c r="F2722" s="169">
        <v>543.23</v>
      </c>
      <c r="G2722" s="147">
        <v>9</v>
      </c>
    </row>
    <row r="2723" spans="1:7" ht="30" x14ac:dyDescent="0.25">
      <c r="A2723" s="166" t="s">
        <v>5568</v>
      </c>
      <c r="B2723" s="167" t="s">
        <v>5569</v>
      </c>
      <c r="C2723" s="168" t="s">
        <v>158</v>
      </c>
      <c r="D2723" s="169">
        <v>327.7</v>
      </c>
      <c r="E2723" s="169">
        <v>45.65</v>
      </c>
      <c r="F2723" s="169">
        <v>373.35</v>
      </c>
      <c r="G2723" s="147">
        <v>9</v>
      </c>
    </row>
    <row r="2724" spans="1:7" x14ac:dyDescent="0.25">
      <c r="A2724" s="166" t="s">
        <v>5570</v>
      </c>
      <c r="B2724" s="167" t="s">
        <v>5571</v>
      </c>
      <c r="C2724" s="168" t="s">
        <v>158</v>
      </c>
      <c r="D2724" s="169">
        <v>1.04</v>
      </c>
      <c r="E2724" s="169">
        <v>1.86</v>
      </c>
      <c r="F2724" s="169">
        <v>2.9</v>
      </c>
      <c r="G2724" s="147">
        <v>9</v>
      </c>
    </row>
    <row r="2725" spans="1:7" ht="30" x14ac:dyDescent="0.25">
      <c r="A2725" s="166" t="s">
        <v>5572</v>
      </c>
      <c r="B2725" s="167" t="s">
        <v>5573</v>
      </c>
      <c r="C2725" s="168" t="s">
        <v>158</v>
      </c>
      <c r="D2725" s="169">
        <v>7.75</v>
      </c>
      <c r="E2725" s="169">
        <v>11.41</v>
      </c>
      <c r="F2725" s="169">
        <v>19.16</v>
      </c>
      <c r="G2725" s="147">
        <v>9</v>
      </c>
    </row>
    <row r="2726" spans="1:7" ht="30" x14ac:dyDescent="0.25">
      <c r="A2726" s="166" t="s">
        <v>5574</v>
      </c>
      <c r="B2726" s="167" t="s">
        <v>5575</v>
      </c>
      <c r="C2726" s="168" t="s">
        <v>268</v>
      </c>
      <c r="D2726" s="169">
        <v>8.36</v>
      </c>
      <c r="E2726" s="169">
        <v>22.83</v>
      </c>
      <c r="F2726" s="169">
        <v>31.19</v>
      </c>
      <c r="G2726" s="147">
        <v>9</v>
      </c>
    </row>
    <row r="2727" spans="1:7" x14ac:dyDescent="0.25">
      <c r="A2727" s="166" t="s">
        <v>5576</v>
      </c>
      <c r="B2727" s="167" t="s">
        <v>5577</v>
      </c>
      <c r="C2727" s="168" t="s">
        <v>158</v>
      </c>
      <c r="D2727" s="169">
        <v>16.170000000000002</v>
      </c>
      <c r="E2727" s="169">
        <v>4.57</v>
      </c>
      <c r="F2727" s="169">
        <v>20.74</v>
      </c>
      <c r="G2727" s="147">
        <v>9</v>
      </c>
    </row>
    <row r="2728" spans="1:7" ht="30" x14ac:dyDescent="0.25">
      <c r="A2728" s="166" t="s">
        <v>5578</v>
      </c>
      <c r="B2728" s="167" t="s">
        <v>5579</v>
      </c>
      <c r="C2728" s="168" t="s">
        <v>158</v>
      </c>
      <c r="D2728" s="169">
        <v>8.27</v>
      </c>
      <c r="E2728" s="169">
        <v>11.41</v>
      </c>
      <c r="F2728" s="169">
        <v>19.68</v>
      </c>
      <c r="G2728" s="147">
        <v>9</v>
      </c>
    </row>
    <row r="2729" spans="1:7" x14ac:dyDescent="0.25">
      <c r="A2729" s="166" t="s">
        <v>5580</v>
      </c>
      <c r="B2729" s="167" t="s">
        <v>5581</v>
      </c>
      <c r="C2729" s="168" t="s">
        <v>158</v>
      </c>
      <c r="D2729" s="169">
        <v>7.27</v>
      </c>
      <c r="E2729" s="169">
        <v>11.41</v>
      </c>
      <c r="F2729" s="169">
        <v>18.68</v>
      </c>
      <c r="G2729" s="147">
        <v>9</v>
      </c>
    </row>
    <row r="2730" spans="1:7" ht="30" x14ac:dyDescent="0.25">
      <c r="A2730" s="166" t="s">
        <v>5582</v>
      </c>
      <c r="B2730" s="167" t="s">
        <v>5583</v>
      </c>
      <c r="C2730" s="168" t="s">
        <v>268</v>
      </c>
      <c r="D2730" s="169">
        <v>64.97</v>
      </c>
      <c r="E2730" s="169">
        <v>11.41</v>
      </c>
      <c r="F2730" s="169">
        <v>76.38</v>
      </c>
      <c r="G2730" s="147">
        <v>9</v>
      </c>
    </row>
    <row r="2731" spans="1:7" x14ac:dyDescent="0.25">
      <c r="A2731" s="166" t="s">
        <v>5584</v>
      </c>
      <c r="B2731" s="167" t="s">
        <v>5585</v>
      </c>
      <c r="C2731" s="168" t="s">
        <v>158</v>
      </c>
      <c r="D2731" s="169">
        <v>47.39</v>
      </c>
      <c r="E2731" s="169">
        <v>11.41</v>
      </c>
      <c r="F2731" s="169">
        <v>58.8</v>
      </c>
      <c r="G2731" s="147">
        <v>9</v>
      </c>
    </row>
    <row r="2732" spans="1:7" x14ac:dyDescent="0.25">
      <c r="A2732" s="166" t="s">
        <v>5586</v>
      </c>
      <c r="B2732" s="167" t="s">
        <v>5587</v>
      </c>
      <c r="C2732" s="168" t="s">
        <v>158</v>
      </c>
      <c r="D2732" s="169">
        <v>55.52</v>
      </c>
      <c r="E2732" s="169">
        <v>11.41</v>
      </c>
      <c r="F2732" s="169">
        <v>66.930000000000007</v>
      </c>
      <c r="G2732" s="147">
        <v>9</v>
      </c>
    </row>
    <row r="2733" spans="1:7" x14ac:dyDescent="0.25">
      <c r="A2733" s="166" t="s">
        <v>5588</v>
      </c>
      <c r="B2733" s="167" t="s">
        <v>5589</v>
      </c>
      <c r="C2733" s="168" t="s">
        <v>158</v>
      </c>
      <c r="D2733" s="169">
        <v>4.7</v>
      </c>
      <c r="E2733" s="169">
        <v>11.41</v>
      </c>
      <c r="F2733" s="169">
        <v>16.11</v>
      </c>
      <c r="G2733" s="147">
        <v>9</v>
      </c>
    </row>
    <row r="2734" spans="1:7" x14ac:dyDescent="0.25">
      <c r="A2734" s="166" t="s">
        <v>5590</v>
      </c>
      <c r="B2734" s="167" t="s">
        <v>5591</v>
      </c>
      <c r="C2734" s="168" t="s">
        <v>158</v>
      </c>
      <c r="D2734" s="169">
        <v>7.16</v>
      </c>
      <c r="E2734" s="169">
        <v>11.41</v>
      </c>
      <c r="F2734" s="169">
        <v>18.57</v>
      </c>
      <c r="G2734" s="147">
        <v>9</v>
      </c>
    </row>
    <row r="2735" spans="1:7" x14ac:dyDescent="0.25">
      <c r="A2735" s="166" t="s">
        <v>5592</v>
      </c>
      <c r="B2735" s="167" t="s">
        <v>5593</v>
      </c>
      <c r="C2735" s="168" t="s">
        <v>158</v>
      </c>
      <c r="D2735" s="169">
        <v>9.85</v>
      </c>
      <c r="E2735" s="169">
        <v>11.41</v>
      </c>
      <c r="F2735" s="169">
        <v>21.26</v>
      </c>
      <c r="G2735" s="147">
        <v>9</v>
      </c>
    </row>
    <row r="2736" spans="1:7" x14ac:dyDescent="0.25">
      <c r="A2736" s="166" t="s">
        <v>5594</v>
      </c>
      <c r="B2736" s="167" t="s">
        <v>5595</v>
      </c>
      <c r="C2736" s="168" t="s">
        <v>158</v>
      </c>
      <c r="D2736" s="169">
        <v>12.45</v>
      </c>
      <c r="E2736" s="169">
        <v>11.41</v>
      </c>
      <c r="F2736" s="169">
        <v>23.86</v>
      </c>
      <c r="G2736" s="147">
        <v>9</v>
      </c>
    </row>
    <row r="2737" spans="1:7" ht="30" x14ac:dyDescent="0.25">
      <c r="A2737" s="166" t="s">
        <v>5596</v>
      </c>
      <c r="B2737" s="167" t="s">
        <v>5597</v>
      </c>
      <c r="C2737" s="168" t="s">
        <v>158</v>
      </c>
      <c r="D2737" s="169">
        <v>116.64</v>
      </c>
      <c r="E2737" s="169">
        <v>11.41</v>
      </c>
      <c r="F2737" s="169">
        <v>128.05000000000001</v>
      </c>
      <c r="G2737" s="147">
        <v>9</v>
      </c>
    </row>
    <row r="2738" spans="1:7" ht="30" x14ac:dyDescent="0.25">
      <c r="A2738" s="166" t="s">
        <v>5598</v>
      </c>
      <c r="B2738" s="167" t="s">
        <v>5599</v>
      </c>
      <c r="C2738" s="168" t="s">
        <v>210</v>
      </c>
      <c r="D2738" s="169">
        <v>208.25</v>
      </c>
      <c r="E2738" s="169">
        <v>4.6399999999999997</v>
      </c>
      <c r="F2738" s="169">
        <v>212.89</v>
      </c>
      <c r="G2738" s="147">
        <v>9</v>
      </c>
    </row>
    <row r="2739" spans="1:7" x14ac:dyDescent="0.25">
      <c r="A2739" s="166" t="s">
        <v>5600</v>
      </c>
      <c r="B2739" s="167" t="s">
        <v>5601</v>
      </c>
      <c r="C2739" s="168"/>
      <c r="D2739" s="169"/>
      <c r="E2739" s="169"/>
      <c r="F2739" s="169"/>
      <c r="G2739" s="147">
        <v>9</v>
      </c>
    </row>
    <row r="2740" spans="1:7" ht="30" x14ac:dyDescent="0.25">
      <c r="A2740" s="166" t="s">
        <v>5602</v>
      </c>
      <c r="B2740" s="167" t="s">
        <v>5603</v>
      </c>
      <c r="C2740" s="168" t="s">
        <v>158</v>
      </c>
      <c r="D2740" s="169">
        <v>10.53</v>
      </c>
      <c r="E2740" s="169">
        <v>22.83</v>
      </c>
      <c r="F2740" s="169">
        <v>33.36</v>
      </c>
      <c r="G2740" s="147">
        <v>9</v>
      </c>
    </row>
    <row r="2741" spans="1:7" ht="30" x14ac:dyDescent="0.25">
      <c r="A2741" s="166" t="s">
        <v>5604</v>
      </c>
      <c r="B2741" s="167" t="s">
        <v>5605</v>
      </c>
      <c r="C2741" s="168" t="s">
        <v>158</v>
      </c>
      <c r="D2741" s="169">
        <v>20.059999999999999</v>
      </c>
      <c r="E2741" s="169">
        <v>22.83</v>
      </c>
      <c r="F2741" s="169">
        <v>42.89</v>
      </c>
      <c r="G2741" s="147">
        <v>9</v>
      </c>
    </row>
    <row r="2742" spans="1:7" ht="30" x14ac:dyDescent="0.25">
      <c r="A2742" s="166" t="s">
        <v>5606</v>
      </c>
      <c r="B2742" s="167" t="s">
        <v>5607</v>
      </c>
      <c r="C2742" s="168" t="s">
        <v>158</v>
      </c>
      <c r="D2742" s="169">
        <v>20.260000000000002</v>
      </c>
      <c r="E2742" s="169">
        <v>22.83</v>
      </c>
      <c r="F2742" s="169">
        <v>43.09</v>
      </c>
      <c r="G2742" s="147">
        <v>9</v>
      </c>
    </row>
    <row r="2743" spans="1:7" ht="30" x14ac:dyDescent="0.25">
      <c r="A2743" s="166" t="s">
        <v>5608</v>
      </c>
      <c r="B2743" s="167" t="s">
        <v>5609</v>
      </c>
      <c r="C2743" s="168" t="s">
        <v>158</v>
      </c>
      <c r="D2743" s="169">
        <v>39.69</v>
      </c>
      <c r="E2743" s="169">
        <v>22.83</v>
      </c>
      <c r="F2743" s="169">
        <v>62.52</v>
      </c>
      <c r="G2743" s="147">
        <v>9</v>
      </c>
    </row>
    <row r="2744" spans="1:7" ht="30" x14ac:dyDescent="0.25">
      <c r="A2744" s="166" t="s">
        <v>5610</v>
      </c>
      <c r="B2744" s="167" t="s">
        <v>5611</v>
      </c>
      <c r="C2744" s="168" t="s">
        <v>158</v>
      </c>
      <c r="D2744" s="169">
        <v>10.6</v>
      </c>
      <c r="E2744" s="169">
        <v>22.83</v>
      </c>
      <c r="F2744" s="169">
        <v>33.43</v>
      </c>
      <c r="G2744" s="147">
        <v>9</v>
      </c>
    </row>
    <row r="2745" spans="1:7" ht="30" x14ac:dyDescent="0.25">
      <c r="A2745" s="166" t="s">
        <v>5612</v>
      </c>
      <c r="B2745" s="167" t="s">
        <v>5613</v>
      </c>
      <c r="C2745" s="168" t="s">
        <v>158</v>
      </c>
      <c r="D2745" s="169">
        <v>19.760000000000002</v>
      </c>
      <c r="E2745" s="169">
        <v>22.83</v>
      </c>
      <c r="F2745" s="169">
        <v>42.59</v>
      </c>
      <c r="G2745" s="147">
        <v>9</v>
      </c>
    </row>
    <row r="2746" spans="1:7" ht="30" x14ac:dyDescent="0.25">
      <c r="A2746" s="166" t="s">
        <v>5614</v>
      </c>
      <c r="B2746" s="167" t="s">
        <v>5615</v>
      </c>
      <c r="C2746" s="168" t="s">
        <v>158</v>
      </c>
      <c r="D2746" s="169">
        <v>10.53</v>
      </c>
      <c r="E2746" s="169">
        <v>22.83</v>
      </c>
      <c r="F2746" s="169">
        <v>33.36</v>
      </c>
      <c r="G2746" s="147">
        <v>9</v>
      </c>
    </row>
    <row r="2747" spans="1:7" ht="30" x14ac:dyDescent="0.25">
      <c r="A2747" s="166" t="s">
        <v>5616</v>
      </c>
      <c r="B2747" s="167" t="s">
        <v>5617</v>
      </c>
      <c r="C2747" s="168" t="s">
        <v>158</v>
      </c>
      <c r="D2747" s="169">
        <v>40.15</v>
      </c>
      <c r="E2747" s="169">
        <v>22.83</v>
      </c>
      <c r="F2747" s="169">
        <v>62.98</v>
      </c>
      <c r="G2747" s="147">
        <v>9</v>
      </c>
    </row>
    <row r="2748" spans="1:7" ht="30" x14ac:dyDescent="0.25">
      <c r="A2748" s="166" t="s">
        <v>5618</v>
      </c>
      <c r="B2748" s="167" t="s">
        <v>5619</v>
      </c>
      <c r="C2748" s="168" t="s">
        <v>158</v>
      </c>
      <c r="D2748" s="169">
        <v>20.76</v>
      </c>
      <c r="E2748" s="169">
        <v>22.83</v>
      </c>
      <c r="F2748" s="169">
        <v>43.59</v>
      </c>
      <c r="G2748" s="147">
        <v>9</v>
      </c>
    </row>
    <row r="2749" spans="1:7" ht="30" x14ac:dyDescent="0.25">
      <c r="A2749" s="166" t="s">
        <v>5620</v>
      </c>
      <c r="B2749" s="167" t="s">
        <v>5621</v>
      </c>
      <c r="C2749" s="168" t="s">
        <v>158</v>
      </c>
      <c r="D2749" s="169">
        <v>40.19</v>
      </c>
      <c r="E2749" s="169">
        <v>22.83</v>
      </c>
      <c r="F2749" s="169">
        <v>63.02</v>
      </c>
      <c r="G2749" s="147">
        <v>9</v>
      </c>
    </row>
    <row r="2750" spans="1:7" ht="30" x14ac:dyDescent="0.25">
      <c r="A2750" s="166" t="s">
        <v>5622</v>
      </c>
      <c r="B2750" s="167" t="s">
        <v>5623</v>
      </c>
      <c r="C2750" s="168" t="s">
        <v>158</v>
      </c>
      <c r="D2750" s="169">
        <v>20.88</v>
      </c>
      <c r="E2750" s="169">
        <v>22.83</v>
      </c>
      <c r="F2750" s="169">
        <v>43.71</v>
      </c>
      <c r="G2750" s="147">
        <v>9</v>
      </c>
    </row>
    <row r="2751" spans="1:7" ht="30" x14ac:dyDescent="0.25">
      <c r="A2751" s="166" t="s">
        <v>5624</v>
      </c>
      <c r="B2751" s="167" t="s">
        <v>5625</v>
      </c>
      <c r="C2751" s="168" t="s">
        <v>158</v>
      </c>
      <c r="D2751" s="169">
        <v>19.87</v>
      </c>
      <c r="E2751" s="169">
        <v>22.83</v>
      </c>
      <c r="F2751" s="169">
        <v>42.7</v>
      </c>
      <c r="G2751" s="147">
        <v>9</v>
      </c>
    </row>
    <row r="2752" spans="1:7" ht="30" x14ac:dyDescent="0.25">
      <c r="A2752" s="166" t="s">
        <v>5626</v>
      </c>
      <c r="B2752" s="167" t="s">
        <v>5627</v>
      </c>
      <c r="C2752" s="168" t="s">
        <v>158</v>
      </c>
      <c r="D2752" s="169">
        <v>19.86</v>
      </c>
      <c r="E2752" s="169">
        <v>22.83</v>
      </c>
      <c r="F2752" s="169">
        <v>42.69</v>
      </c>
      <c r="G2752" s="147">
        <v>9</v>
      </c>
    </row>
    <row r="2753" spans="1:7" ht="30" x14ac:dyDescent="0.25">
      <c r="A2753" s="166" t="s">
        <v>5628</v>
      </c>
      <c r="B2753" s="167" t="s">
        <v>5629</v>
      </c>
      <c r="C2753" s="168" t="s">
        <v>158</v>
      </c>
      <c r="D2753" s="169">
        <v>10.32</v>
      </c>
      <c r="E2753" s="169">
        <v>22.83</v>
      </c>
      <c r="F2753" s="169">
        <v>33.15</v>
      </c>
      <c r="G2753" s="147">
        <v>9</v>
      </c>
    </row>
    <row r="2754" spans="1:7" ht="30" x14ac:dyDescent="0.25">
      <c r="A2754" s="166" t="s">
        <v>5630</v>
      </c>
      <c r="B2754" s="167" t="s">
        <v>5631</v>
      </c>
      <c r="C2754" s="168" t="s">
        <v>158</v>
      </c>
      <c r="D2754" s="169">
        <v>22.19</v>
      </c>
      <c r="E2754" s="169">
        <v>22.83</v>
      </c>
      <c r="F2754" s="169">
        <v>45.02</v>
      </c>
      <c r="G2754" s="147">
        <v>9</v>
      </c>
    </row>
    <row r="2755" spans="1:7" ht="30" x14ac:dyDescent="0.25">
      <c r="A2755" s="166" t="s">
        <v>5632</v>
      </c>
      <c r="B2755" s="167" t="s">
        <v>5633</v>
      </c>
      <c r="C2755" s="168" t="s">
        <v>158</v>
      </c>
      <c r="D2755" s="169">
        <v>20.23</v>
      </c>
      <c r="E2755" s="169">
        <v>22.83</v>
      </c>
      <c r="F2755" s="169">
        <v>43.06</v>
      </c>
      <c r="G2755" s="147">
        <v>5</v>
      </c>
    </row>
    <row r="2756" spans="1:7" ht="30" x14ac:dyDescent="0.25">
      <c r="A2756" s="166" t="s">
        <v>5634</v>
      </c>
      <c r="B2756" s="167" t="s">
        <v>5635</v>
      </c>
      <c r="C2756" s="168" t="s">
        <v>158</v>
      </c>
      <c r="D2756" s="169">
        <v>20.170000000000002</v>
      </c>
      <c r="E2756" s="169">
        <v>22.83</v>
      </c>
      <c r="F2756" s="169">
        <v>43</v>
      </c>
      <c r="G2756" s="147">
        <v>9</v>
      </c>
    </row>
    <row r="2757" spans="1:7" ht="30" x14ac:dyDescent="0.25">
      <c r="A2757" s="166" t="s">
        <v>5636</v>
      </c>
      <c r="B2757" s="167" t="s">
        <v>5637</v>
      </c>
      <c r="C2757" s="168" t="s">
        <v>158</v>
      </c>
      <c r="D2757" s="169">
        <v>10.56</v>
      </c>
      <c r="E2757" s="169">
        <v>22.83</v>
      </c>
      <c r="F2757" s="169">
        <v>33.39</v>
      </c>
      <c r="G2757" s="147">
        <v>9</v>
      </c>
    </row>
    <row r="2758" spans="1:7" ht="30" x14ac:dyDescent="0.25">
      <c r="A2758" s="166" t="s">
        <v>5638</v>
      </c>
      <c r="B2758" s="167" t="s">
        <v>5639</v>
      </c>
      <c r="C2758" s="168" t="s">
        <v>158</v>
      </c>
      <c r="D2758" s="169">
        <v>10.210000000000001</v>
      </c>
      <c r="E2758" s="169">
        <v>22.83</v>
      </c>
      <c r="F2758" s="169">
        <v>33.04</v>
      </c>
      <c r="G2758" s="147">
        <v>9</v>
      </c>
    </row>
    <row r="2759" spans="1:7" ht="30" x14ac:dyDescent="0.25">
      <c r="A2759" s="166" t="s">
        <v>5640</v>
      </c>
      <c r="B2759" s="167" t="s">
        <v>5641</v>
      </c>
      <c r="C2759" s="168" t="s">
        <v>158</v>
      </c>
      <c r="D2759" s="169">
        <v>19.87</v>
      </c>
      <c r="E2759" s="169">
        <v>22.83</v>
      </c>
      <c r="F2759" s="169">
        <v>42.7</v>
      </c>
      <c r="G2759" s="147">
        <v>9</v>
      </c>
    </row>
    <row r="2760" spans="1:7" x14ac:dyDescent="0.25">
      <c r="A2760" s="166" t="s">
        <v>5642</v>
      </c>
      <c r="B2760" s="167" t="s">
        <v>5643</v>
      </c>
      <c r="C2760" s="168"/>
      <c r="D2760" s="169"/>
      <c r="E2760" s="169"/>
      <c r="F2760" s="169"/>
      <c r="G2760" s="147">
        <v>9</v>
      </c>
    </row>
    <row r="2761" spans="1:7" x14ac:dyDescent="0.25">
      <c r="A2761" s="166" t="s">
        <v>5644</v>
      </c>
      <c r="B2761" s="167" t="s">
        <v>5645</v>
      </c>
      <c r="C2761" s="168"/>
      <c r="D2761" s="169"/>
      <c r="E2761" s="169"/>
      <c r="F2761" s="169"/>
      <c r="G2761" s="147">
        <v>9</v>
      </c>
    </row>
    <row r="2762" spans="1:7" ht="30" x14ac:dyDescent="0.25">
      <c r="A2762" s="166" t="s">
        <v>5646</v>
      </c>
      <c r="B2762" s="167" t="s">
        <v>5647</v>
      </c>
      <c r="C2762" s="168" t="s">
        <v>158</v>
      </c>
      <c r="D2762" s="169">
        <v>1374.04</v>
      </c>
      <c r="E2762" s="169">
        <v>64.22</v>
      </c>
      <c r="F2762" s="169">
        <v>1438.26</v>
      </c>
      <c r="G2762" s="147">
        <v>9</v>
      </c>
    </row>
    <row r="2763" spans="1:7" ht="45" x14ac:dyDescent="0.25">
      <c r="A2763" s="166" t="s">
        <v>5648</v>
      </c>
      <c r="B2763" s="167" t="s">
        <v>5649</v>
      </c>
      <c r="C2763" s="168" t="s">
        <v>158</v>
      </c>
      <c r="D2763" s="169">
        <v>1703.35</v>
      </c>
      <c r="E2763" s="169">
        <v>64.22</v>
      </c>
      <c r="F2763" s="169">
        <v>1767.57</v>
      </c>
      <c r="G2763" s="147">
        <v>9</v>
      </c>
    </row>
    <row r="2764" spans="1:7" x14ac:dyDescent="0.25">
      <c r="A2764" s="166" t="s">
        <v>5650</v>
      </c>
      <c r="B2764" s="167" t="s">
        <v>5651</v>
      </c>
      <c r="C2764" s="168"/>
      <c r="D2764" s="169"/>
      <c r="E2764" s="169"/>
      <c r="F2764" s="169"/>
      <c r="G2764" s="147">
        <v>9</v>
      </c>
    </row>
    <row r="2765" spans="1:7" x14ac:dyDescent="0.25">
      <c r="A2765" s="166" t="s">
        <v>5652</v>
      </c>
      <c r="B2765" s="167" t="s">
        <v>5653</v>
      </c>
      <c r="C2765" s="168" t="s">
        <v>158</v>
      </c>
      <c r="D2765" s="169">
        <v>18.63</v>
      </c>
      <c r="E2765" s="169">
        <v>22.83</v>
      </c>
      <c r="F2765" s="169">
        <v>41.46</v>
      </c>
      <c r="G2765" s="147">
        <v>9</v>
      </c>
    </row>
    <row r="2766" spans="1:7" x14ac:dyDescent="0.25">
      <c r="A2766" s="166" t="s">
        <v>5654</v>
      </c>
      <c r="B2766" s="167" t="s">
        <v>5655</v>
      </c>
      <c r="C2766" s="168" t="s">
        <v>158</v>
      </c>
      <c r="D2766" s="169">
        <v>1158.8900000000001</v>
      </c>
      <c r="E2766" s="169">
        <v>43.37</v>
      </c>
      <c r="F2766" s="169">
        <v>1202.26</v>
      </c>
      <c r="G2766" s="147">
        <v>9</v>
      </c>
    </row>
    <row r="2767" spans="1:7" x14ac:dyDescent="0.25">
      <c r="A2767" s="166" t="s">
        <v>5656</v>
      </c>
      <c r="B2767" s="167" t="s">
        <v>5657</v>
      </c>
      <c r="C2767" s="168" t="s">
        <v>158</v>
      </c>
      <c r="D2767" s="169">
        <v>369.45</v>
      </c>
      <c r="E2767" s="169">
        <v>36.369999999999997</v>
      </c>
      <c r="F2767" s="169">
        <v>405.82</v>
      </c>
      <c r="G2767" s="147">
        <v>9</v>
      </c>
    </row>
    <row r="2768" spans="1:7" x14ac:dyDescent="0.25">
      <c r="A2768" s="166" t="s">
        <v>5658</v>
      </c>
      <c r="B2768" s="167" t="s">
        <v>5659</v>
      </c>
      <c r="C2768" s="168" t="s">
        <v>158</v>
      </c>
      <c r="D2768" s="169">
        <v>165.51</v>
      </c>
      <c r="E2768" s="169">
        <v>22.83</v>
      </c>
      <c r="F2768" s="169">
        <v>188.34</v>
      </c>
      <c r="G2768" s="147">
        <v>9</v>
      </c>
    </row>
    <row r="2769" spans="1:7" x14ac:dyDescent="0.25">
      <c r="A2769" s="166" t="s">
        <v>5660</v>
      </c>
      <c r="B2769" s="167" t="s">
        <v>5661</v>
      </c>
      <c r="C2769" s="168" t="s">
        <v>158</v>
      </c>
      <c r="D2769" s="169">
        <v>14.65</v>
      </c>
      <c r="E2769" s="169">
        <v>27.47</v>
      </c>
      <c r="F2769" s="169">
        <v>42.12</v>
      </c>
      <c r="G2769" s="147">
        <v>9</v>
      </c>
    </row>
    <row r="2770" spans="1:7" x14ac:dyDescent="0.25">
      <c r="A2770" s="166" t="s">
        <v>5662</v>
      </c>
      <c r="B2770" s="167" t="s">
        <v>5663</v>
      </c>
      <c r="C2770" s="168" t="s">
        <v>158</v>
      </c>
      <c r="D2770" s="169">
        <v>89.17</v>
      </c>
      <c r="E2770" s="169">
        <v>36.369999999999997</v>
      </c>
      <c r="F2770" s="169">
        <v>125.54</v>
      </c>
      <c r="G2770" s="147">
        <v>9</v>
      </c>
    </row>
    <row r="2771" spans="1:7" ht="30" x14ac:dyDescent="0.25">
      <c r="A2771" s="166" t="s">
        <v>5664</v>
      </c>
      <c r="B2771" s="167" t="s">
        <v>5665</v>
      </c>
      <c r="C2771" s="168" t="s">
        <v>158</v>
      </c>
      <c r="D2771" s="169">
        <v>2027.66</v>
      </c>
      <c r="E2771" s="169">
        <v>91.3</v>
      </c>
      <c r="F2771" s="169">
        <v>2118.96</v>
      </c>
      <c r="G2771" s="147">
        <v>9</v>
      </c>
    </row>
    <row r="2772" spans="1:7" x14ac:dyDescent="0.25">
      <c r="A2772" s="166" t="s">
        <v>5666</v>
      </c>
      <c r="B2772" s="167" t="s">
        <v>5667</v>
      </c>
      <c r="C2772" s="168" t="s">
        <v>158</v>
      </c>
      <c r="D2772" s="169">
        <v>486.86</v>
      </c>
      <c r="E2772" s="169">
        <v>36.369999999999997</v>
      </c>
      <c r="F2772" s="169">
        <v>523.23</v>
      </c>
      <c r="G2772" s="147">
        <v>9</v>
      </c>
    </row>
    <row r="2773" spans="1:7" x14ac:dyDescent="0.25">
      <c r="A2773" s="166" t="s">
        <v>5668</v>
      </c>
      <c r="B2773" s="167" t="s">
        <v>5669</v>
      </c>
      <c r="C2773" s="168" t="s">
        <v>158</v>
      </c>
      <c r="D2773" s="169">
        <v>153.54</v>
      </c>
      <c r="E2773" s="169">
        <v>36.369999999999997</v>
      </c>
      <c r="F2773" s="169">
        <v>189.91</v>
      </c>
      <c r="G2773" s="147">
        <v>9</v>
      </c>
    </row>
    <row r="2774" spans="1:7" x14ac:dyDescent="0.25">
      <c r="A2774" s="166" t="s">
        <v>5670</v>
      </c>
      <c r="B2774" s="167" t="s">
        <v>5671</v>
      </c>
      <c r="C2774" s="168"/>
      <c r="D2774" s="169"/>
      <c r="E2774" s="169"/>
      <c r="F2774" s="169"/>
      <c r="G2774" s="147">
        <v>9</v>
      </c>
    </row>
    <row r="2775" spans="1:7" x14ac:dyDescent="0.25">
      <c r="A2775" s="166" t="s">
        <v>5672</v>
      </c>
      <c r="B2775" s="167" t="s">
        <v>5673</v>
      </c>
      <c r="C2775" s="168" t="s">
        <v>158</v>
      </c>
      <c r="D2775" s="169">
        <v>33750.519999999997</v>
      </c>
      <c r="E2775" s="169">
        <v>182.6</v>
      </c>
      <c r="F2775" s="169">
        <v>33933.120000000003</v>
      </c>
      <c r="G2775" s="147">
        <v>9</v>
      </c>
    </row>
    <row r="2776" spans="1:7" x14ac:dyDescent="0.25">
      <c r="A2776" s="166" t="s">
        <v>5674</v>
      </c>
      <c r="B2776" s="167" t="s">
        <v>5675</v>
      </c>
      <c r="C2776" s="168" t="s">
        <v>158</v>
      </c>
      <c r="D2776" s="169">
        <v>39664.43</v>
      </c>
      <c r="E2776" s="169">
        <v>205.43</v>
      </c>
      <c r="F2776" s="169">
        <v>39869.86</v>
      </c>
      <c r="G2776" s="147">
        <v>2</v>
      </c>
    </row>
    <row r="2777" spans="1:7" ht="30" x14ac:dyDescent="0.25">
      <c r="A2777" s="166" t="s">
        <v>5676</v>
      </c>
      <c r="B2777" s="167" t="s">
        <v>5677</v>
      </c>
      <c r="C2777" s="168" t="s">
        <v>158</v>
      </c>
      <c r="D2777" s="169">
        <v>565.21</v>
      </c>
      <c r="E2777" s="169">
        <v>228.25</v>
      </c>
      <c r="F2777" s="169">
        <v>793.46</v>
      </c>
      <c r="G2777" s="147">
        <v>5</v>
      </c>
    </row>
    <row r="2778" spans="1:7" ht="30" x14ac:dyDescent="0.25">
      <c r="A2778" s="166" t="s">
        <v>5678</v>
      </c>
      <c r="B2778" s="167" t="s">
        <v>5679</v>
      </c>
      <c r="C2778" s="168" t="s">
        <v>471</v>
      </c>
      <c r="D2778" s="169">
        <v>20400.73</v>
      </c>
      <c r="E2778" s="169">
        <v>4840.4799999999996</v>
      </c>
      <c r="F2778" s="169">
        <v>25241.21</v>
      </c>
      <c r="G2778" s="147">
        <v>9</v>
      </c>
    </row>
    <row r="2779" spans="1:7" ht="30" x14ac:dyDescent="0.25">
      <c r="A2779" s="166" t="s">
        <v>5680</v>
      </c>
      <c r="B2779" s="167" t="s">
        <v>5681</v>
      </c>
      <c r="C2779" s="168" t="s">
        <v>158</v>
      </c>
      <c r="D2779" s="169">
        <v>1233.3499999999999</v>
      </c>
      <c r="E2779" s="169">
        <v>47.35</v>
      </c>
      <c r="F2779" s="169">
        <v>1280.7</v>
      </c>
      <c r="G2779" s="147">
        <v>9</v>
      </c>
    </row>
    <row r="2780" spans="1:7" ht="30" x14ac:dyDescent="0.25">
      <c r="A2780" s="166" t="s">
        <v>5682</v>
      </c>
      <c r="B2780" s="167" t="s">
        <v>5683</v>
      </c>
      <c r="C2780" s="168" t="s">
        <v>158</v>
      </c>
      <c r="D2780" s="169">
        <v>1954.79</v>
      </c>
      <c r="E2780" s="169">
        <v>59.19</v>
      </c>
      <c r="F2780" s="169">
        <v>2013.98</v>
      </c>
      <c r="G2780" s="147">
        <v>5</v>
      </c>
    </row>
    <row r="2781" spans="1:7" ht="30" x14ac:dyDescent="0.25">
      <c r="A2781" s="166" t="s">
        <v>5684</v>
      </c>
      <c r="B2781" s="167" t="s">
        <v>5685</v>
      </c>
      <c r="C2781" s="168" t="s">
        <v>158</v>
      </c>
      <c r="D2781" s="169">
        <v>3669.4</v>
      </c>
      <c r="E2781" s="169">
        <v>64.22</v>
      </c>
      <c r="F2781" s="169">
        <v>3733.62</v>
      </c>
      <c r="G2781" s="147">
        <v>9</v>
      </c>
    </row>
    <row r="2782" spans="1:7" x14ac:dyDescent="0.25">
      <c r="A2782" s="166" t="s">
        <v>5686</v>
      </c>
      <c r="B2782" s="167" t="s">
        <v>5687</v>
      </c>
      <c r="C2782" s="168"/>
      <c r="D2782" s="169"/>
      <c r="E2782" s="169"/>
      <c r="F2782" s="169"/>
      <c r="G2782" s="147">
        <v>9</v>
      </c>
    </row>
    <row r="2783" spans="1:7" x14ac:dyDescent="0.25">
      <c r="A2783" s="166" t="s">
        <v>5688</v>
      </c>
      <c r="B2783" s="167" t="s">
        <v>5689</v>
      </c>
      <c r="C2783" s="168" t="s">
        <v>158</v>
      </c>
      <c r="D2783" s="169">
        <v>224.98</v>
      </c>
      <c r="E2783" s="169">
        <v>36.369999999999997</v>
      </c>
      <c r="F2783" s="169">
        <v>261.35000000000002</v>
      </c>
      <c r="G2783" s="147">
        <v>9</v>
      </c>
    </row>
    <row r="2784" spans="1:7" x14ac:dyDescent="0.25">
      <c r="A2784" s="166" t="s">
        <v>5690</v>
      </c>
      <c r="B2784" s="167" t="s">
        <v>5691</v>
      </c>
      <c r="C2784" s="168"/>
      <c r="D2784" s="169"/>
      <c r="E2784" s="169"/>
      <c r="F2784" s="169"/>
      <c r="G2784" s="147">
        <v>9</v>
      </c>
    </row>
    <row r="2785" spans="1:7" x14ac:dyDescent="0.25">
      <c r="A2785" s="166" t="s">
        <v>5692</v>
      </c>
      <c r="B2785" s="167" t="s">
        <v>5693</v>
      </c>
      <c r="C2785" s="168" t="s">
        <v>158</v>
      </c>
      <c r="D2785" s="169">
        <v>423.56</v>
      </c>
      <c r="E2785" s="169">
        <v>45.65</v>
      </c>
      <c r="F2785" s="169">
        <v>469.21</v>
      </c>
      <c r="G2785" s="147">
        <v>9</v>
      </c>
    </row>
    <row r="2786" spans="1:7" ht="30" x14ac:dyDescent="0.25">
      <c r="A2786" s="166" t="s">
        <v>5694</v>
      </c>
      <c r="B2786" s="167" t="s">
        <v>5695</v>
      </c>
      <c r="C2786" s="168" t="s">
        <v>158</v>
      </c>
      <c r="D2786" s="169">
        <v>367.07</v>
      </c>
      <c r="E2786" s="169">
        <v>45.65</v>
      </c>
      <c r="F2786" s="169">
        <v>412.72</v>
      </c>
      <c r="G2786" s="147">
        <v>9</v>
      </c>
    </row>
    <row r="2787" spans="1:7" x14ac:dyDescent="0.25">
      <c r="A2787" s="166" t="s">
        <v>5696</v>
      </c>
      <c r="B2787" s="167" t="s">
        <v>5697</v>
      </c>
      <c r="C2787" s="168"/>
      <c r="D2787" s="169"/>
      <c r="E2787" s="169"/>
      <c r="F2787" s="169"/>
      <c r="G2787" s="147">
        <v>9</v>
      </c>
    </row>
    <row r="2788" spans="1:7" x14ac:dyDescent="0.25">
      <c r="A2788" s="166" t="s">
        <v>5698</v>
      </c>
      <c r="B2788" s="167" t="s">
        <v>5699</v>
      </c>
      <c r="C2788" s="168" t="s">
        <v>158</v>
      </c>
      <c r="D2788" s="169">
        <v>37.840000000000003</v>
      </c>
      <c r="E2788" s="169">
        <v>22.83</v>
      </c>
      <c r="F2788" s="169">
        <v>60.67</v>
      </c>
      <c r="G2788" s="147">
        <v>9</v>
      </c>
    </row>
    <row r="2789" spans="1:7" x14ac:dyDescent="0.25">
      <c r="A2789" s="166" t="s">
        <v>5700</v>
      </c>
      <c r="B2789" s="167" t="s">
        <v>5701</v>
      </c>
      <c r="C2789" s="168"/>
      <c r="D2789" s="169"/>
      <c r="E2789" s="169"/>
      <c r="F2789" s="169"/>
      <c r="G2789" s="147">
        <v>9</v>
      </c>
    </row>
    <row r="2790" spans="1:7" x14ac:dyDescent="0.25">
      <c r="A2790" s="166" t="s">
        <v>5702</v>
      </c>
      <c r="B2790" s="167" t="s">
        <v>5703</v>
      </c>
      <c r="C2790" s="168" t="s">
        <v>471</v>
      </c>
      <c r="D2790" s="169">
        <v>16014.83</v>
      </c>
      <c r="E2790" s="169">
        <v>370.47</v>
      </c>
      <c r="F2790" s="169">
        <v>16385.3</v>
      </c>
      <c r="G2790" s="147">
        <v>5</v>
      </c>
    </row>
    <row r="2791" spans="1:7" x14ac:dyDescent="0.25">
      <c r="A2791" s="166" t="s">
        <v>5704</v>
      </c>
      <c r="B2791" s="167" t="s">
        <v>5705</v>
      </c>
      <c r="C2791" s="168" t="s">
        <v>471</v>
      </c>
      <c r="D2791" s="169">
        <v>8701.65</v>
      </c>
      <c r="E2791" s="169">
        <v>358.84</v>
      </c>
      <c r="F2791" s="169">
        <v>9060.49</v>
      </c>
      <c r="G2791" s="147">
        <v>9</v>
      </c>
    </row>
    <row r="2792" spans="1:7" x14ac:dyDescent="0.25">
      <c r="A2792" s="166" t="s">
        <v>5706</v>
      </c>
      <c r="B2792" s="167" t="s">
        <v>5707</v>
      </c>
      <c r="C2792" s="168" t="s">
        <v>471</v>
      </c>
      <c r="D2792" s="169">
        <v>10070.950000000001</v>
      </c>
      <c r="E2792" s="169">
        <v>370.47</v>
      </c>
      <c r="F2792" s="169">
        <v>10441.42</v>
      </c>
      <c r="G2792" s="147">
        <v>9</v>
      </c>
    </row>
    <row r="2793" spans="1:7" x14ac:dyDescent="0.25">
      <c r="A2793" s="166" t="s">
        <v>5708</v>
      </c>
      <c r="B2793" s="167" t="s">
        <v>5709</v>
      </c>
      <c r="C2793" s="168" t="s">
        <v>471</v>
      </c>
      <c r="D2793" s="169">
        <v>13906.68</v>
      </c>
      <c r="E2793" s="169">
        <v>370.47</v>
      </c>
      <c r="F2793" s="169">
        <v>14277.15</v>
      </c>
      <c r="G2793" s="147">
        <v>9</v>
      </c>
    </row>
    <row r="2794" spans="1:7" x14ac:dyDescent="0.25">
      <c r="A2794" s="166" t="s">
        <v>5710</v>
      </c>
      <c r="B2794" s="167" t="s">
        <v>5711</v>
      </c>
      <c r="C2794" s="168" t="s">
        <v>471</v>
      </c>
      <c r="D2794" s="169">
        <v>3564.45</v>
      </c>
      <c r="E2794" s="169">
        <v>358.84</v>
      </c>
      <c r="F2794" s="169">
        <v>3923.29</v>
      </c>
      <c r="G2794" s="147">
        <v>9</v>
      </c>
    </row>
    <row r="2795" spans="1:7" x14ac:dyDescent="0.25">
      <c r="A2795" s="166" t="s">
        <v>5712</v>
      </c>
      <c r="B2795" s="167" t="s">
        <v>5713</v>
      </c>
      <c r="C2795" s="168" t="s">
        <v>471</v>
      </c>
      <c r="D2795" s="169">
        <v>4934.96</v>
      </c>
      <c r="E2795" s="169">
        <v>358.84</v>
      </c>
      <c r="F2795" s="169">
        <v>5293.8</v>
      </c>
      <c r="G2795" s="147">
        <v>9</v>
      </c>
    </row>
    <row r="2796" spans="1:7" x14ac:dyDescent="0.25">
      <c r="A2796" s="166" t="s">
        <v>5714</v>
      </c>
      <c r="B2796" s="167" t="s">
        <v>5715</v>
      </c>
      <c r="C2796" s="168" t="s">
        <v>471</v>
      </c>
      <c r="D2796" s="169">
        <v>7405.33</v>
      </c>
      <c r="E2796" s="169">
        <v>370.47</v>
      </c>
      <c r="F2796" s="169">
        <v>7775.8</v>
      </c>
      <c r="G2796" s="147">
        <v>9</v>
      </c>
    </row>
    <row r="2797" spans="1:7" x14ac:dyDescent="0.25">
      <c r="A2797" s="166" t="s">
        <v>5716</v>
      </c>
      <c r="B2797" s="167" t="s">
        <v>5717</v>
      </c>
      <c r="C2797" s="168" t="s">
        <v>471</v>
      </c>
      <c r="D2797" s="169">
        <v>8334.9</v>
      </c>
      <c r="E2797" s="169">
        <v>370.47</v>
      </c>
      <c r="F2797" s="169">
        <v>8705.3700000000008</v>
      </c>
      <c r="G2797" s="147">
        <v>9</v>
      </c>
    </row>
    <row r="2798" spans="1:7" x14ac:dyDescent="0.25">
      <c r="A2798" s="166" t="s">
        <v>5718</v>
      </c>
      <c r="B2798" s="167" t="s">
        <v>5719</v>
      </c>
      <c r="C2798" s="168" t="s">
        <v>471</v>
      </c>
      <c r="D2798" s="169">
        <v>7218.48</v>
      </c>
      <c r="E2798" s="169">
        <v>370.47</v>
      </c>
      <c r="F2798" s="169">
        <v>7588.95</v>
      </c>
      <c r="G2798" s="147">
        <v>9</v>
      </c>
    </row>
    <row r="2799" spans="1:7" x14ac:dyDescent="0.25">
      <c r="A2799" s="166" t="s">
        <v>5720</v>
      </c>
      <c r="B2799" s="167" t="s">
        <v>5721</v>
      </c>
      <c r="C2799" s="168" t="s">
        <v>471</v>
      </c>
      <c r="D2799" s="169">
        <v>11031.17</v>
      </c>
      <c r="E2799" s="169">
        <v>370.47</v>
      </c>
      <c r="F2799" s="169">
        <v>11401.64</v>
      </c>
      <c r="G2799" s="147">
        <v>9</v>
      </c>
    </row>
    <row r="2800" spans="1:7" x14ac:dyDescent="0.25">
      <c r="A2800" s="166" t="s">
        <v>5722</v>
      </c>
      <c r="B2800" s="167" t="s">
        <v>5723</v>
      </c>
      <c r="C2800" s="168"/>
      <c r="D2800" s="169"/>
      <c r="E2800" s="169"/>
      <c r="F2800" s="169"/>
      <c r="G2800" s="147">
        <v>5</v>
      </c>
    </row>
    <row r="2801" spans="1:7" x14ac:dyDescent="0.25">
      <c r="A2801" s="166" t="s">
        <v>5724</v>
      </c>
      <c r="B2801" s="167" t="s">
        <v>5725</v>
      </c>
      <c r="C2801" s="168" t="s">
        <v>158</v>
      </c>
      <c r="D2801" s="169">
        <v>45257.52</v>
      </c>
      <c r="E2801" s="169">
        <v>837.84</v>
      </c>
      <c r="F2801" s="169">
        <v>46095.360000000001</v>
      </c>
      <c r="G2801" s="147">
        <v>9</v>
      </c>
    </row>
    <row r="2802" spans="1:7" ht="30" x14ac:dyDescent="0.25">
      <c r="A2802" s="166" t="s">
        <v>5726</v>
      </c>
      <c r="B2802" s="167" t="s">
        <v>5727</v>
      </c>
      <c r="C2802" s="168" t="s">
        <v>158</v>
      </c>
      <c r="D2802" s="169">
        <v>52315.68</v>
      </c>
      <c r="E2802" s="169">
        <v>837.84</v>
      </c>
      <c r="F2802" s="169">
        <v>53153.52</v>
      </c>
      <c r="G2802" s="147">
        <v>5</v>
      </c>
    </row>
    <row r="2803" spans="1:7" ht="30" x14ac:dyDescent="0.25">
      <c r="A2803" s="166" t="s">
        <v>5728</v>
      </c>
      <c r="B2803" s="167" t="s">
        <v>5729</v>
      </c>
      <c r="C2803" s="168" t="s">
        <v>158</v>
      </c>
      <c r="D2803" s="169">
        <v>60446.92</v>
      </c>
      <c r="E2803" s="169">
        <v>837.84</v>
      </c>
      <c r="F2803" s="169">
        <v>61284.76</v>
      </c>
      <c r="G2803" s="147">
        <v>9</v>
      </c>
    </row>
    <row r="2804" spans="1:7" ht="30" x14ac:dyDescent="0.25">
      <c r="A2804" s="166" t="s">
        <v>5730</v>
      </c>
      <c r="B2804" s="167" t="s">
        <v>5731</v>
      </c>
      <c r="C2804" s="168" t="s">
        <v>158</v>
      </c>
      <c r="D2804" s="169">
        <v>67361.259999999995</v>
      </c>
      <c r="E2804" s="169">
        <v>837.84</v>
      </c>
      <c r="F2804" s="169">
        <v>68199.100000000006</v>
      </c>
      <c r="G2804" s="147">
        <v>9</v>
      </c>
    </row>
    <row r="2805" spans="1:7" ht="30" x14ac:dyDescent="0.25">
      <c r="A2805" s="166" t="s">
        <v>5732</v>
      </c>
      <c r="B2805" s="167" t="s">
        <v>5733</v>
      </c>
      <c r="C2805" s="168" t="s">
        <v>158</v>
      </c>
      <c r="D2805" s="169">
        <v>4351.5200000000004</v>
      </c>
      <c r="E2805" s="169">
        <v>733.11</v>
      </c>
      <c r="F2805" s="169">
        <v>5084.63</v>
      </c>
      <c r="G2805" s="147">
        <v>5</v>
      </c>
    </row>
    <row r="2806" spans="1:7" ht="30" x14ac:dyDescent="0.25">
      <c r="A2806" s="166" t="s">
        <v>5734</v>
      </c>
      <c r="B2806" s="167" t="s">
        <v>5735</v>
      </c>
      <c r="C2806" s="168" t="s">
        <v>158</v>
      </c>
      <c r="D2806" s="169">
        <v>5625.77</v>
      </c>
      <c r="E2806" s="169">
        <v>733.11</v>
      </c>
      <c r="F2806" s="169">
        <v>6358.88</v>
      </c>
      <c r="G2806" s="147">
        <v>9</v>
      </c>
    </row>
    <row r="2807" spans="1:7" ht="30" x14ac:dyDescent="0.25">
      <c r="A2807" s="166" t="s">
        <v>5736</v>
      </c>
      <c r="B2807" s="167" t="s">
        <v>5737</v>
      </c>
      <c r="C2807" s="168" t="s">
        <v>158</v>
      </c>
      <c r="D2807" s="169">
        <v>7564.42</v>
      </c>
      <c r="E2807" s="169">
        <v>733.11</v>
      </c>
      <c r="F2807" s="169">
        <v>8297.5300000000007</v>
      </c>
      <c r="G2807" s="147">
        <v>5</v>
      </c>
    </row>
    <row r="2808" spans="1:7" ht="30" x14ac:dyDescent="0.25">
      <c r="A2808" s="166" t="s">
        <v>5738</v>
      </c>
      <c r="B2808" s="167" t="s">
        <v>5739</v>
      </c>
      <c r="C2808" s="168" t="s">
        <v>158</v>
      </c>
      <c r="D2808" s="169">
        <v>4844.25</v>
      </c>
      <c r="E2808" s="169">
        <v>733.11</v>
      </c>
      <c r="F2808" s="169">
        <v>5577.36</v>
      </c>
      <c r="G2808" s="147">
        <v>9</v>
      </c>
    </row>
    <row r="2809" spans="1:7" ht="30" x14ac:dyDescent="0.25">
      <c r="A2809" s="166" t="s">
        <v>5740</v>
      </c>
      <c r="B2809" s="167" t="s">
        <v>5741</v>
      </c>
      <c r="C2809" s="168" t="s">
        <v>158</v>
      </c>
      <c r="D2809" s="169">
        <v>5577.98</v>
      </c>
      <c r="E2809" s="169">
        <v>733.11</v>
      </c>
      <c r="F2809" s="169">
        <v>6311.09</v>
      </c>
      <c r="G2809" s="147">
        <v>9</v>
      </c>
    </row>
    <row r="2810" spans="1:7" ht="30" x14ac:dyDescent="0.25">
      <c r="A2810" s="166" t="s">
        <v>5742</v>
      </c>
      <c r="B2810" s="167" t="s">
        <v>5743</v>
      </c>
      <c r="C2810" s="168" t="s">
        <v>158</v>
      </c>
      <c r="D2810" s="169">
        <v>6622.44</v>
      </c>
      <c r="E2810" s="169">
        <v>733.11</v>
      </c>
      <c r="F2810" s="169">
        <v>7355.55</v>
      </c>
      <c r="G2810" s="147">
        <v>9</v>
      </c>
    </row>
    <row r="2811" spans="1:7" ht="30" x14ac:dyDescent="0.25">
      <c r="A2811" s="166" t="s">
        <v>5744</v>
      </c>
      <c r="B2811" s="167" t="s">
        <v>5745</v>
      </c>
      <c r="C2811" s="168" t="s">
        <v>158</v>
      </c>
      <c r="D2811" s="169">
        <v>7670.27</v>
      </c>
      <c r="E2811" s="169">
        <v>733.11</v>
      </c>
      <c r="F2811" s="169">
        <v>8403.3799999999992</v>
      </c>
      <c r="G2811" s="147">
        <v>9</v>
      </c>
    </row>
    <row r="2812" spans="1:7" ht="30" x14ac:dyDescent="0.25">
      <c r="A2812" s="166" t="s">
        <v>5746</v>
      </c>
      <c r="B2812" s="167" t="s">
        <v>5747</v>
      </c>
      <c r="C2812" s="168" t="s">
        <v>158</v>
      </c>
      <c r="D2812" s="169">
        <v>4470.8</v>
      </c>
      <c r="E2812" s="169">
        <v>733.11</v>
      </c>
      <c r="F2812" s="169">
        <v>5203.91</v>
      </c>
      <c r="G2812" s="147">
        <v>9</v>
      </c>
    </row>
    <row r="2813" spans="1:7" ht="30" x14ac:dyDescent="0.25">
      <c r="A2813" s="166" t="s">
        <v>5748</v>
      </c>
      <c r="B2813" s="167" t="s">
        <v>5749</v>
      </c>
      <c r="C2813" s="168" t="s">
        <v>158</v>
      </c>
      <c r="D2813" s="169">
        <v>5079.41</v>
      </c>
      <c r="E2813" s="169">
        <v>733.11</v>
      </c>
      <c r="F2813" s="169">
        <v>5812.52</v>
      </c>
      <c r="G2813" s="147">
        <v>9</v>
      </c>
    </row>
    <row r="2814" spans="1:7" ht="30" x14ac:dyDescent="0.25">
      <c r="A2814" s="166" t="s">
        <v>5750</v>
      </c>
      <c r="B2814" s="167" t="s">
        <v>5751</v>
      </c>
      <c r="C2814" s="168" t="s">
        <v>158</v>
      </c>
      <c r="D2814" s="169">
        <v>5513.14</v>
      </c>
      <c r="E2814" s="169">
        <v>733.11</v>
      </c>
      <c r="F2814" s="169">
        <v>6246.25</v>
      </c>
      <c r="G2814" s="147">
        <v>9</v>
      </c>
    </row>
    <row r="2815" spans="1:7" ht="30" x14ac:dyDescent="0.25">
      <c r="A2815" s="166" t="s">
        <v>5752</v>
      </c>
      <c r="B2815" s="167" t="s">
        <v>5753</v>
      </c>
      <c r="C2815" s="168" t="s">
        <v>158</v>
      </c>
      <c r="D2815" s="169">
        <v>5693.97</v>
      </c>
      <c r="E2815" s="169">
        <v>733.11</v>
      </c>
      <c r="F2815" s="169">
        <v>6427.08</v>
      </c>
      <c r="G2815" s="147">
        <v>9</v>
      </c>
    </row>
    <row r="2816" spans="1:7" x14ac:dyDescent="0.25">
      <c r="A2816" s="166" t="s">
        <v>5754</v>
      </c>
      <c r="B2816" s="167" t="s">
        <v>5755</v>
      </c>
      <c r="C2816" s="168"/>
      <c r="D2816" s="169"/>
      <c r="E2816" s="169"/>
      <c r="F2816" s="169"/>
      <c r="G2816" s="147">
        <v>9</v>
      </c>
    </row>
    <row r="2817" spans="1:7" ht="30" x14ac:dyDescent="0.25">
      <c r="A2817" s="166" t="s">
        <v>5756</v>
      </c>
      <c r="B2817" s="167" t="s">
        <v>5757</v>
      </c>
      <c r="C2817" s="168" t="s">
        <v>158</v>
      </c>
      <c r="D2817" s="169">
        <v>10493.51</v>
      </c>
      <c r="E2817" s="169">
        <v>256.88</v>
      </c>
      <c r="F2817" s="169">
        <v>10750.39</v>
      </c>
      <c r="G2817" s="147">
        <v>9</v>
      </c>
    </row>
    <row r="2818" spans="1:7" ht="30" x14ac:dyDescent="0.25">
      <c r="A2818" s="166" t="s">
        <v>5758</v>
      </c>
      <c r="B2818" s="167" t="s">
        <v>5759</v>
      </c>
      <c r="C2818" s="168" t="s">
        <v>158</v>
      </c>
      <c r="D2818" s="169">
        <v>19353.34</v>
      </c>
      <c r="E2818" s="169">
        <v>256.88</v>
      </c>
      <c r="F2818" s="169">
        <v>19610.22</v>
      </c>
      <c r="G2818" s="147">
        <v>5</v>
      </c>
    </row>
    <row r="2819" spans="1:7" ht="30" x14ac:dyDescent="0.25">
      <c r="A2819" s="166" t="s">
        <v>5760</v>
      </c>
      <c r="B2819" s="167" t="s">
        <v>5761</v>
      </c>
      <c r="C2819" s="168" t="s">
        <v>158</v>
      </c>
      <c r="D2819" s="169">
        <v>5506.63</v>
      </c>
      <c r="E2819" s="169">
        <v>256.88</v>
      </c>
      <c r="F2819" s="169">
        <v>5763.51</v>
      </c>
      <c r="G2819" s="147">
        <v>9</v>
      </c>
    </row>
    <row r="2820" spans="1:7" ht="30" x14ac:dyDescent="0.25">
      <c r="A2820" s="166" t="s">
        <v>5762</v>
      </c>
      <c r="B2820" s="167" t="s">
        <v>5763</v>
      </c>
      <c r="C2820" s="168" t="s">
        <v>158</v>
      </c>
      <c r="D2820" s="169">
        <v>2365.86</v>
      </c>
      <c r="E2820" s="169">
        <v>256.88</v>
      </c>
      <c r="F2820" s="169">
        <v>2622.74</v>
      </c>
      <c r="G2820" s="147">
        <v>9</v>
      </c>
    </row>
    <row r="2821" spans="1:7" ht="30" x14ac:dyDescent="0.25">
      <c r="A2821" s="166" t="s">
        <v>5764</v>
      </c>
      <c r="B2821" s="167" t="s">
        <v>5765</v>
      </c>
      <c r="C2821" s="168" t="s">
        <v>158</v>
      </c>
      <c r="D2821" s="169">
        <v>53975.07</v>
      </c>
      <c r="E2821" s="169">
        <v>256.88</v>
      </c>
      <c r="F2821" s="169">
        <v>54231.95</v>
      </c>
      <c r="G2821" s="147">
        <v>9</v>
      </c>
    </row>
    <row r="2822" spans="1:7" ht="30" x14ac:dyDescent="0.25">
      <c r="A2822" s="166" t="s">
        <v>5766</v>
      </c>
      <c r="B2822" s="167" t="s">
        <v>5767</v>
      </c>
      <c r="C2822" s="168" t="s">
        <v>158</v>
      </c>
      <c r="D2822" s="169">
        <v>3698.38</v>
      </c>
      <c r="E2822" s="169">
        <v>256.88</v>
      </c>
      <c r="F2822" s="169">
        <v>3955.26</v>
      </c>
      <c r="G2822" s="147">
        <v>9</v>
      </c>
    </row>
    <row r="2823" spans="1:7" ht="30" x14ac:dyDescent="0.25">
      <c r="A2823" s="166" t="s">
        <v>5768</v>
      </c>
      <c r="B2823" s="167" t="s">
        <v>5769</v>
      </c>
      <c r="C2823" s="168" t="s">
        <v>158</v>
      </c>
      <c r="D2823" s="169">
        <v>12215.51</v>
      </c>
      <c r="E2823" s="169">
        <v>256.88</v>
      </c>
      <c r="F2823" s="169">
        <v>12472.39</v>
      </c>
      <c r="G2823" s="147">
        <v>9</v>
      </c>
    </row>
    <row r="2824" spans="1:7" ht="30" x14ac:dyDescent="0.25">
      <c r="A2824" s="166" t="s">
        <v>5770</v>
      </c>
      <c r="B2824" s="167" t="s">
        <v>5771</v>
      </c>
      <c r="C2824" s="168" t="s">
        <v>158</v>
      </c>
      <c r="D2824" s="169">
        <v>5316.05</v>
      </c>
      <c r="E2824" s="169">
        <v>256.88</v>
      </c>
      <c r="F2824" s="169">
        <v>5572.93</v>
      </c>
      <c r="G2824" s="147">
        <v>9</v>
      </c>
    </row>
    <row r="2825" spans="1:7" ht="30" x14ac:dyDescent="0.25">
      <c r="A2825" s="166" t="s">
        <v>5772</v>
      </c>
      <c r="B2825" s="167" t="s">
        <v>5773</v>
      </c>
      <c r="C2825" s="168" t="s">
        <v>158</v>
      </c>
      <c r="D2825" s="169">
        <v>20548.53</v>
      </c>
      <c r="E2825" s="169">
        <v>256.88</v>
      </c>
      <c r="F2825" s="169">
        <v>20805.41</v>
      </c>
      <c r="G2825" s="147">
        <v>9</v>
      </c>
    </row>
    <row r="2826" spans="1:7" ht="30" x14ac:dyDescent="0.25">
      <c r="A2826" s="166" t="s">
        <v>5774</v>
      </c>
      <c r="B2826" s="167" t="s">
        <v>5775</v>
      </c>
      <c r="C2826" s="168" t="s">
        <v>158</v>
      </c>
      <c r="D2826" s="169">
        <v>3562.73</v>
      </c>
      <c r="E2826" s="169">
        <v>256.88</v>
      </c>
      <c r="F2826" s="169">
        <v>3819.61</v>
      </c>
      <c r="G2826" s="147">
        <v>9</v>
      </c>
    </row>
    <row r="2827" spans="1:7" ht="30" x14ac:dyDescent="0.25">
      <c r="A2827" s="166" t="s">
        <v>5776</v>
      </c>
      <c r="B2827" s="167" t="s">
        <v>5777</v>
      </c>
      <c r="C2827" s="168" t="s">
        <v>158</v>
      </c>
      <c r="D2827" s="169">
        <v>5542.43</v>
      </c>
      <c r="E2827" s="169">
        <v>256.88</v>
      </c>
      <c r="F2827" s="169">
        <v>5799.31</v>
      </c>
      <c r="G2827" s="147">
        <v>9</v>
      </c>
    </row>
    <row r="2828" spans="1:7" ht="30" x14ac:dyDescent="0.25">
      <c r="A2828" s="166" t="s">
        <v>5778</v>
      </c>
      <c r="B2828" s="167" t="s">
        <v>5779</v>
      </c>
      <c r="C2828" s="168" t="s">
        <v>158</v>
      </c>
      <c r="D2828" s="169">
        <v>5746.71</v>
      </c>
      <c r="E2828" s="169">
        <v>256.88</v>
      </c>
      <c r="F2828" s="169">
        <v>6003.59</v>
      </c>
      <c r="G2828" s="147">
        <v>9</v>
      </c>
    </row>
    <row r="2829" spans="1:7" ht="30" x14ac:dyDescent="0.25">
      <c r="A2829" s="166" t="s">
        <v>5780</v>
      </c>
      <c r="B2829" s="167" t="s">
        <v>5781</v>
      </c>
      <c r="C2829" s="168" t="s">
        <v>158</v>
      </c>
      <c r="D2829" s="169">
        <v>8887.25</v>
      </c>
      <c r="E2829" s="169">
        <v>256.88</v>
      </c>
      <c r="F2829" s="169">
        <v>9144.1299999999992</v>
      </c>
      <c r="G2829" s="147">
        <v>9</v>
      </c>
    </row>
    <row r="2830" spans="1:7" ht="30" x14ac:dyDescent="0.25">
      <c r="A2830" s="166" t="s">
        <v>5782</v>
      </c>
      <c r="B2830" s="167" t="s">
        <v>5783</v>
      </c>
      <c r="C2830" s="168" t="s">
        <v>158</v>
      </c>
      <c r="D2830" s="169">
        <v>6084.92</v>
      </c>
      <c r="E2830" s="169">
        <v>256.88</v>
      </c>
      <c r="F2830" s="169">
        <v>6341.8</v>
      </c>
      <c r="G2830" s="147">
        <v>9</v>
      </c>
    </row>
    <row r="2831" spans="1:7" ht="30" x14ac:dyDescent="0.25">
      <c r="A2831" s="166" t="s">
        <v>5784</v>
      </c>
      <c r="B2831" s="167" t="s">
        <v>5785</v>
      </c>
      <c r="C2831" s="168" t="s">
        <v>158</v>
      </c>
      <c r="D2831" s="169">
        <v>2469.65</v>
      </c>
      <c r="E2831" s="169">
        <v>256.88</v>
      </c>
      <c r="F2831" s="169">
        <v>2726.53</v>
      </c>
      <c r="G2831" s="147">
        <v>9</v>
      </c>
    </row>
    <row r="2832" spans="1:7" ht="30" x14ac:dyDescent="0.25">
      <c r="A2832" s="166" t="s">
        <v>5786</v>
      </c>
      <c r="B2832" s="167" t="s">
        <v>5787</v>
      </c>
      <c r="C2832" s="168" t="s">
        <v>158</v>
      </c>
      <c r="D2832" s="169">
        <v>1746.97</v>
      </c>
      <c r="E2832" s="169">
        <v>256.88</v>
      </c>
      <c r="F2832" s="169">
        <v>2003.85</v>
      </c>
      <c r="G2832" s="147">
        <v>9</v>
      </c>
    </row>
    <row r="2833" spans="1:7" ht="30" x14ac:dyDescent="0.25">
      <c r="A2833" s="166" t="s">
        <v>5788</v>
      </c>
      <c r="B2833" s="167" t="s">
        <v>5789</v>
      </c>
      <c r="C2833" s="168" t="s">
        <v>158</v>
      </c>
      <c r="D2833" s="169">
        <v>21556.98</v>
      </c>
      <c r="E2833" s="169">
        <v>256.88</v>
      </c>
      <c r="F2833" s="169">
        <v>21813.86</v>
      </c>
      <c r="G2833" s="147">
        <v>9</v>
      </c>
    </row>
    <row r="2834" spans="1:7" ht="30" x14ac:dyDescent="0.25">
      <c r="A2834" s="166" t="s">
        <v>5790</v>
      </c>
      <c r="B2834" s="167" t="s">
        <v>5791</v>
      </c>
      <c r="C2834" s="168" t="s">
        <v>158</v>
      </c>
      <c r="D2834" s="169">
        <v>15342.71</v>
      </c>
      <c r="E2834" s="169">
        <v>256.88</v>
      </c>
      <c r="F2834" s="169">
        <v>15599.59</v>
      </c>
      <c r="G2834" s="147">
        <v>5</v>
      </c>
    </row>
    <row r="2835" spans="1:7" ht="30" x14ac:dyDescent="0.25">
      <c r="A2835" s="166" t="s">
        <v>5792</v>
      </c>
      <c r="B2835" s="167" t="s">
        <v>5793</v>
      </c>
      <c r="C2835" s="168" t="s">
        <v>158</v>
      </c>
      <c r="D2835" s="169">
        <v>2146.0300000000002</v>
      </c>
      <c r="E2835" s="169">
        <v>256.88</v>
      </c>
      <c r="F2835" s="169">
        <v>2402.91</v>
      </c>
      <c r="G2835" s="147">
        <v>9</v>
      </c>
    </row>
    <row r="2836" spans="1:7" ht="30" x14ac:dyDescent="0.25">
      <c r="A2836" s="166" t="s">
        <v>5794</v>
      </c>
      <c r="B2836" s="167" t="s">
        <v>5795</v>
      </c>
      <c r="C2836" s="168" t="s">
        <v>158</v>
      </c>
      <c r="D2836" s="169">
        <v>28119.02</v>
      </c>
      <c r="E2836" s="169">
        <v>256.88</v>
      </c>
      <c r="F2836" s="169">
        <v>28375.9</v>
      </c>
      <c r="G2836" s="147">
        <v>9</v>
      </c>
    </row>
    <row r="2837" spans="1:7" ht="30" x14ac:dyDescent="0.25">
      <c r="A2837" s="166" t="s">
        <v>5796</v>
      </c>
      <c r="B2837" s="167" t="s">
        <v>5797</v>
      </c>
      <c r="C2837" s="168" t="s">
        <v>158</v>
      </c>
      <c r="D2837" s="169">
        <v>30279.31</v>
      </c>
      <c r="E2837" s="169">
        <v>256.88</v>
      </c>
      <c r="F2837" s="169">
        <v>30536.19</v>
      </c>
      <c r="G2837" s="147">
        <v>9</v>
      </c>
    </row>
    <row r="2838" spans="1:7" ht="30" x14ac:dyDescent="0.25">
      <c r="A2838" s="166" t="s">
        <v>5798</v>
      </c>
      <c r="B2838" s="167" t="s">
        <v>5799</v>
      </c>
      <c r="C2838" s="168" t="s">
        <v>158</v>
      </c>
      <c r="D2838" s="169">
        <v>2161.7600000000002</v>
      </c>
      <c r="E2838" s="169">
        <v>256.88</v>
      </c>
      <c r="F2838" s="169">
        <v>2418.64</v>
      </c>
      <c r="G2838" s="147">
        <v>9</v>
      </c>
    </row>
    <row r="2839" spans="1:7" ht="30" x14ac:dyDescent="0.25">
      <c r="A2839" s="166" t="s">
        <v>5800</v>
      </c>
      <c r="B2839" s="167" t="s">
        <v>5801</v>
      </c>
      <c r="C2839" s="168" t="s">
        <v>158</v>
      </c>
      <c r="D2839" s="169">
        <v>4466.9799999999996</v>
      </c>
      <c r="E2839" s="169">
        <v>256.88</v>
      </c>
      <c r="F2839" s="169">
        <v>4723.8599999999997</v>
      </c>
      <c r="G2839" s="147">
        <v>9</v>
      </c>
    </row>
    <row r="2840" spans="1:7" x14ac:dyDescent="0.25">
      <c r="A2840" s="166" t="s">
        <v>5802</v>
      </c>
      <c r="B2840" s="167" t="s">
        <v>5803</v>
      </c>
      <c r="C2840" s="168"/>
      <c r="D2840" s="169"/>
      <c r="E2840" s="169"/>
      <c r="F2840" s="169"/>
      <c r="G2840" s="147">
        <v>9</v>
      </c>
    </row>
    <row r="2841" spans="1:7" ht="30" x14ac:dyDescent="0.25">
      <c r="A2841" s="166" t="s">
        <v>5804</v>
      </c>
      <c r="B2841" s="167" t="s">
        <v>5805</v>
      </c>
      <c r="C2841" s="168" t="s">
        <v>158</v>
      </c>
      <c r="D2841" s="169">
        <v>10441.049999999999</v>
      </c>
      <c r="E2841" s="169">
        <v>547.79999999999995</v>
      </c>
      <c r="F2841" s="169">
        <v>10988.85</v>
      </c>
      <c r="G2841" s="147">
        <v>9</v>
      </c>
    </row>
    <row r="2842" spans="1:7" ht="30" x14ac:dyDescent="0.25">
      <c r="A2842" s="166" t="s">
        <v>5806</v>
      </c>
      <c r="B2842" s="167" t="s">
        <v>5807</v>
      </c>
      <c r="C2842" s="168" t="s">
        <v>158</v>
      </c>
      <c r="D2842" s="169">
        <v>9768.27</v>
      </c>
      <c r="E2842" s="169">
        <v>547.79999999999995</v>
      </c>
      <c r="F2842" s="169">
        <v>10316.07</v>
      </c>
      <c r="G2842" s="147">
        <v>9</v>
      </c>
    </row>
    <row r="2843" spans="1:7" ht="30" x14ac:dyDescent="0.25">
      <c r="A2843" s="166" t="s">
        <v>5808</v>
      </c>
      <c r="B2843" s="167" t="s">
        <v>5809</v>
      </c>
      <c r="C2843" s="168" t="s">
        <v>158</v>
      </c>
      <c r="D2843" s="169">
        <v>18897.39</v>
      </c>
      <c r="E2843" s="169">
        <v>547.79999999999995</v>
      </c>
      <c r="F2843" s="169">
        <v>19445.189999999999</v>
      </c>
      <c r="G2843" s="147">
        <v>9</v>
      </c>
    </row>
    <row r="2844" spans="1:7" ht="30" x14ac:dyDescent="0.25">
      <c r="A2844" s="166" t="s">
        <v>5810</v>
      </c>
      <c r="B2844" s="167" t="s">
        <v>5811</v>
      </c>
      <c r="C2844" s="168" t="s">
        <v>158</v>
      </c>
      <c r="D2844" s="169">
        <v>10446.49</v>
      </c>
      <c r="E2844" s="169">
        <v>547.79999999999995</v>
      </c>
      <c r="F2844" s="169">
        <v>10994.29</v>
      </c>
      <c r="G2844" s="147">
        <v>9</v>
      </c>
    </row>
    <row r="2845" spans="1:7" ht="30" x14ac:dyDescent="0.25">
      <c r="A2845" s="166" t="s">
        <v>5812</v>
      </c>
      <c r="B2845" s="167" t="s">
        <v>5813</v>
      </c>
      <c r="C2845" s="168" t="s">
        <v>158</v>
      </c>
      <c r="D2845" s="169">
        <v>11576.4</v>
      </c>
      <c r="E2845" s="169">
        <v>547.79999999999995</v>
      </c>
      <c r="F2845" s="169">
        <v>12124.2</v>
      </c>
      <c r="G2845" s="147">
        <v>9</v>
      </c>
    </row>
    <row r="2846" spans="1:7" ht="30" x14ac:dyDescent="0.25">
      <c r="A2846" s="166" t="s">
        <v>5814</v>
      </c>
      <c r="B2846" s="167" t="s">
        <v>5815</v>
      </c>
      <c r="C2846" s="168" t="s">
        <v>158</v>
      </c>
      <c r="D2846" s="169">
        <v>17092.349999999999</v>
      </c>
      <c r="E2846" s="169">
        <v>547.79999999999995</v>
      </c>
      <c r="F2846" s="169">
        <v>17640.150000000001</v>
      </c>
      <c r="G2846" s="147">
        <v>9</v>
      </c>
    </row>
    <row r="2847" spans="1:7" ht="30" x14ac:dyDescent="0.25">
      <c r="A2847" s="166" t="s">
        <v>5816</v>
      </c>
      <c r="B2847" s="167" t="s">
        <v>5817</v>
      </c>
      <c r="C2847" s="168" t="s">
        <v>158</v>
      </c>
      <c r="D2847" s="169">
        <v>7409.61</v>
      </c>
      <c r="E2847" s="169">
        <v>365.2</v>
      </c>
      <c r="F2847" s="169">
        <v>7774.81</v>
      </c>
      <c r="G2847" s="147">
        <v>9</v>
      </c>
    </row>
    <row r="2848" spans="1:7" ht="30" x14ac:dyDescent="0.25">
      <c r="A2848" s="166" t="s">
        <v>5818</v>
      </c>
      <c r="B2848" s="167" t="s">
        <v>5819</v>
      </c>
      <c r="C2848" s="168" t="s">
        <v>158</v>
      </c>
      <c r="D2848" s="169">
        <v>10838.48</v>
      </c>
      <c r="E2848" s="169">
        <v>365.2</v>
      </c>
      <c r="F2848" s="169">
        <v>11203.68</v>
      </c>
      <c r="G2848" s="147">
        <v>9</v>
      </c>
    </row>
    <row r="2849" spans="1:7" ht="30" x14ac:dyDescent="0.25">
      <c r="A2849" s="166" t="s">
        <v>5820</v>
      </c>
      <c r="B2849" s="167" t="s">
        <v>5821</v>
      </c>
      <c r="C2849" s="168" t="s">
        <v>158</v>
      </c>
      <c r="D2849" s="169">
        <v>2707.82</v>
      </c>
      <c r="E2849" s="169">
        <v>365.2</v>
      </c>
      <c r="F2849" s="169">
        <v>3073.02</v>
      </c>
      <c r="G2849" s="147">
        <v>9</v>
      </c>
    </row>
    <row r="2850" spans="1:7" ht="30" x14ac:dyDescent="0.25">
      <c r="A2850" s="166" t="s">
        <v>5822</v>
      </c>
      <c r="B2850" s="167" t="s">
        <v>5823</v>
      </c>
      <c r="C2850" s="168" t="s">
        <v>158</v>
      </c>
      <c r="D2850" s="169">
        <v>3547.69</v>
      </c>
      <c r="E2850" s="169">
        <v>365.2</v>
      </c>
      <c r="F2850" s="169">
        <v>3912.89</v>
      </c>
      <c r="G2850" s="147">
        <v>9</v>
      </c>
    </row>
    <row r="2851" spans="1:7" ht="30" x14ac:dyDescent="0.25">
      <c r="A2851" s="166" t="s">
        <v>5824</v>
      </c>
      <c r="B2851" s="167" t="s">
        <v>5825</v>
      </c>
      <c r="C2851" s="168" t="s">
        <v>158</v>
      </c>
      <c r="D2851" s="169">
        <v>6745.79</v>
      </c>
      <c r="E2851" s="169">
        <v>365.2</v>
      </c>
      <c r="F2851" s="169">
        <v>7110.99</v>
      </c>
      <c r="G2851" s="147">
        <v>9</v>
      </c>
    </row>
    <row r="2852" spans="1:7" ht="30" x14ac:dyDescent="0.25">
      <c r="A2852" s="166" t="s">
        <v>5826</v>
      </c>
      <c r="B2852" s="167" t="s">
        <v>5827</v>
      </c>
      <c r="C2852" s="168" t="s">
        <v>158</v>
      </c>
      <c r="D2852" s="169">
        <v>4168.24</v>
      </c>
      <c r="E2852" s="169">
        <v>365.2</v>
      </c>
      <c r="F2852" s="169">
        <v>4533.4399999999996</v>
      </c>
      <c r="G2852" s="147">
        <v>9</v>
      </c>
    </row>
    <row r="2853" spans="1:7" ht="30" x14ac:dyDescent="0.25">
      <c r="A2853" s="166" t="s">
        <v>5828</v>
      </c>
      <c r="B2853" s="167" t="s">
        <v>5829</v>
      </c>
      <c r="C2853" s="168" t="s">
        <v>158</v>
      </c>
      <c r="D2853" s="169">
        <v>14351.96</v>
      </c>
      <c r="E2853" s="169">
        <v>365.2</v>
      </c>
      <c r="F2853" s="169">
        <v>14717.16</v>
      </c>
      <c r="G2853" s="147">
        <v>9</v>
      </c>
    </row>
    <row r="2854" spans="1:7" ht="30" x14ac:dyDescent="0.25">
      <c r="A2854" s="166" t="s">
        <v>5830</v>
      </c>
      <c r="B2854" s="167" t="s">
        <v>5831</v>
      </c>
      <c r="C2854" s="168" t="s">
        <v>158</v>
      </c>
      <c r="D2854" s="169">
        <v>28400.62</v>
      </c>
      <c r="E2854" s="169">
        <v>365.2</v>
      </c>
      <c r="F2854" s="169">
        <v>28765.82</v>
      </c>
      <c r="G2854" s="147">
        <v>9</v>
      </c>
    </row>
    <row r="2855" spans="1:7" ht="30" x14ac:dyDescent="0.25">
      <c r="A2855" s="166" t="s">
        <v>5832</v>
      </c>
      <c r="B2855" s="167" t="s">
        <v>5833</v>
      </c>
      <c r="C2855" s="168" t="s">
        <v>158</v>
      </c>
      <c r="D2855" s="169">
        <v>8132.67</v>
      </c>
      <c r="E2855" s="169">
        <v>365.2</v>
      </c>
      <c r="F2855" s="169">
        <v>8497.8700000000008</v>
      </c>
      <c r="G2855" s="147">
        <v>9</v>
      </c>
    </row>
    <row r="2856" spans="1:7" ht="30" x14ac:dyDescent="0.25">
      <c r="A2856" s="166" t="s">
        <v>5834</v>
      </c>
      <c r="B2856" s="167" t="s">
        <v>5835</v>
      </c>
      <c r="C2856" s="168" t="s">
        <v>158</v>
      </c>
      <c r="D2856" s="169">
        <v>30798.91</v>
      </c>
      <c r="E2856" s="169">
        <v>365.2</v>
      </c>
      <c r="F2856" s="169">
        <v>31164.11</v>
      </c>
      <c r="G2856" s="147">
        <v>9</v>
      </c>
    </row>
    <row r="2857" spans="1:7" x14ac:dyDescent="0.25">
      <c r="A2857" s="166" t="s">
        <v>5836</v>
      </c>
      <c r="B2857" s="167" t="s">
        <v>5837</v>
      </c>
      <c r="C2857" s="168"/>
      <c r="D2857" s="169"/>
      <c r="E2857" s="169"/>
      <c r="F2857" s="169"/>
      <c r="G2857" s="147">
        <v>9</v>
      </c>
    </row>
    <row r="2858" spans="1:7" x14ac:dyDescent="0.25">
      <c r="A2858" s="166" t="s">
        <v>5838</v>
      </c>
      <c r="B2858" s="167" t="s">
        <v>5839</v>
      </c>
      <c r="C2858" s="168" t="s">
        <v>158</v>
      </c>
      <c r="D2858" s="169">
        <v>3751.42</v>
      </c>
      <c r="E2858" s="169">
        <v>128.44</v>
      </c>
      <c r="F2858" s="169">
        <v>3879.86</v>
      </c>
      <c r="G2858" s="147">
        <v>5</v>
      </c>
    </row>
    <row r="2859" spans="1:7" x14ac:dyDescent="0.25">
      <c r="A2859" s="166" t="s">
        <v>5840</v>
      </c>
      <c r="B2859" s="167" t="s">
        <v>5841</v>
      </c>
      <c r="C2859" s="168"/>
      <c r="D2859" s="169"/>
      <c r="E2859" s="169"/>
      <c r="F2859" s="169"/>
      <c r="G2859" s="147">
        <v>9</v>
      </c>
    </row>
    <row r="2860" spans="1:7" ht="30" x14ac:dyDescent="0.25">
      <c r="A2860" s="166" t="s">
        <v>5842</v>
      </c>
      <c r="B2860" s="167" t="s">
        <v>5843</v>
      </c>
      <c r="C2860" s="168" t="s">
        <v>158</v>
      </c>
      <c r="D2860" s="169">
        <v>30.1</v>
      </c>
      <c r="E2860" s="169">
        <v>12.35</v>
      </c>
      <c r="F2860" s="169">
        <v>42.45</v>
      </c>
      <c r="G2860" s="147">
        <v>9</v>
      </c>
    </row>
    <row r="2861" spans="1:7" x14ac:dyDescent="0.25">
      <c r="A2861" s="166" t="s">
        <v>5844</v>
      </c>
      <c r="B2861" s="167" t="s">
        <v>5845</v>
      </c>
      <c r="C2861" s="168" t="s">
        <v>158</v>
      </c>
      <c r="D2861" s="169">
        <v>758.98</v>
      </c>
      <c r="E2861" s="169">
        <v>45.65</v>
      </c>
      <c r="F2861" s="169">
        <v>804.63</v>
      </c>
      <c r="G2861" s="147">
        <v>9</v>
      </c>
    </row>
    <row r="2862" spans="1:7" x14ac:dyDescent="0.25">
      <c r="A2862" s="166" t="s">
        <v>5846</v>
      </c>
      <c r="B2862" s="167" t="s">
        <v>5847</v>
      </c>
      <c r="C2862" s="168" t="s">
        <v>158</v>
      </c>
      <c r="D2862" s="169">
        <v>347.97</v>
      </c>
      <c r="E2862" s="169">
        <v>22.83</v>
      </c>
      <c r="F2862" s="169">
        <v>370.8</v>
      </c>
      <c r="G2862" s="147">
        <v>9</v>
      </c>
    </row>
    <row r="2863" spans="1:7" x14ac:dyDescent="0.25">
      <c r="A2863" s="166" t="s">
        <v>5848</v>
      </c>
      <c r="B2863" s="167" t="s">
        <v>5849</v>
      </c>
      <c r="C2863" s="168" t="s">
        <v>158</v>
      </c>
      <c r="D2863" s="169">
        <v>601.97</v>
      </c>
      <c r="E2863" s="169">
        <v>22.83</v>
      </c>
      <c r="F2863" s="169">
        <v>624.79999999999995</v>
      </c>
      <c r="G2863" s="147">
        <v>9</v>
      </c>
    </row>
    <row r="2864" spans="1:7" x14ac:dyDescent="0.25">
      <c r="A2864" s="166" t="s">
        <v>5850</v>
      </c>
      <c r="B2864" s="167" t="s">
        <v>5851</v>
      </c>
      <c r="C2864" s="168" t="s">
        <v>158</v>
      </c>
      <c r="D2864" s="169">
        <v>74.739999999999995</v>
      </c>
      <c r="E2864" s="169">
        <v>9.1300000000000008</v>
      </c>
      <c r="F2864" s="169">
        <v>83.87</v>
      </c>
      <c r="G2864" s="147">
        <v>9</v>
      </c>
    </row>
    <row r="2865" spans="1:7" x14ac:dyDescent="0.25">
      <c r="A2865" s="166" t="s">
        <v>5852</v>
      </c>
      <c r="B2865" s="167" t="s">
        <v>5853</v>
      </c>
      <c r="C2865" s="168" t="s">
        <v>158</v>
      </c>
      <c r="D2865" s="169">
        <v>422.15</v>
      </c>
      <c r="E2865" s="169">
        <v>22.83</v>
      </c>
      <c r="F2865" s="169">
        <v>444.98</v>
      </c>
      <c r="G2865" s="147">
        <v>9</v>
      </c>
    </row>
    <row r="2866" spans="1:7" x14ac:dyDescent="0.25">
      <c r="A2866" s="166" t="s">
        <v>5854</v>
      </c>
      <c r="B2866" s="167" t="s">
        <v>5855</v>
      </c>
      <c r="C2866" s="168"/>
      <c r="D2866" s="169"/>
      <c r="E2866" s="169"/>
      <c r="F2866" s="169"/>
      <c r="G2866" s="147">
        <v>9</v>
      </c>
    </row>
    <row r="2867" spans="1:7" x14ac:dyDescent="0.25">
      <c r="A2867" s="166" t="s">
        <v>5856</v>
      </c>
      <c r="B2867" s="167" t="s">
        <v>5857</v>
      </c>
      <c r="C2867" s="168"/>
      <c r="D2867" s="169"/>
      <c r="E2867" s="169"/>
      <c r="F2867" s="169"/>
      <c r="G2867" s="147">
        <v>9</v>
      </c>
    </row>
    <row r="2868" spans="1:7" x14ac:dyDescent="0.25">
      <c r="A2868" s="166" t="s">
        <v>5858</v>
      </c>
      <c r="B2868" s="167" t="s">
        <v>5859</v>
      </c>
      <c r="C2868" s="168" t="s">
        <v>158</v>
      </c>
      <c r="D2868" s="169">
        <v>762.78</v>
      </c>
      <c r="E2868" s="169">
        <v>54.94</v>
      </c>
      <c r="F2868" s="169">
        <v>817.72</v>
      </c>
      <c r="G2868" s="147">
        <v>9</v>
      </c>
    </row>
    <row r="2869" spans="1:7" x14ac:dyDescent="0.25">
      <c r="A2869" s="166" t="s">
        <v>5860</v>
      </c>
      <c r="B2869" s="167" t="s">
        <v>5861</v>
      </c>
      <c r="C2869" s="168" t="s">
        <v>158</v>
      </c>
      <c r="D2869" s="169">
        <v>989.69</v>
      </c>
      <c r="E2869" s="169">
        <v>64.22</v>
      </c>
      <c r="F2869" s="169">
        <v>1053.9100000000001</v>
      </c>
      <c r="G2869" s="147">
        <v>9</v>
      </c>
    </row>
    <row r="2870" spans="1:7" x14ac:dyDescent="0.25">
      <c r="A2870" s="166" t="s">
        <v>5862</v>
      </c>
      <c r="B2870" s="167" t="s">
        <v>5863</v>
      </c>
      <c r="C2870" s="168" t="s">
        <v>158</v>
      </c>
      <c r="D2870" s="169">
        <v>245.64</v>
      </c>
      <c r="E2870" s="169">
        <v>54.94</v>
      </c>
      <c r="F2870" s="169">
        <v>300.58</v>
      </c>
      <c r="G2870" s="147">
        <v>9</v>
      </c>
    </row>
    <row r="2871" spans="1:7" x14ac:dyDescent="0.25">
      <c r="A2871" s="166" t="s">
        <v>5864</v>
      </c>
      <c r="B2871" s="167" t="s">
        <v>5865</v>
      </c>
      <c r="C2871" s="168" t="s">
        <v>158</v>
      </c>
      <c r="D2871" s="169">
        <v>297.39</v>
      </c>
      <c r="E2871" s="169">
        <v>57.72</v>
      </c>
      <c r="F2871" s="169">
        <v>355.11</v>
      </c>
      <c r="G2871" s="147">
        <v>9</v>
      </c>
    </row>
    <row r="2872" spans="1:7" x14ac:dyDescent="0.25">
      <c r="A2872" s="166" t="s">
        <v>5866</v>
      </c>
      <c r="B2872" s="167" t="s">
        <v>5867</v>
      </c>
      <c r="C2872" s="168" t="s">
        <v>158</v>
      </c>
      <c r="D2872" s="169">
        <v>415.01</v>
      </c>
      <c r="E2872" s="169">
        <v>54.94</v>
      </c>
      <c r="F2872" s="169">
        <v>469.95</v>
      </c>
      <c r="G2872" s="147">
        <v>9</v>
      </c>
    </row>
    <row r="2873" spans="1:7" x14ac:dyDescent="0.25">
      <c r="A2873" s="166" t="s">
        <v>5868</v>
      </c>
      <c r="B2873" s="167" t="s">
        <v>5869</v>
      </c>
      <c r="C2873" s="168" t="s">
        <v>158</v>
      </c>
      <c r="D2873" s="169">
        <v>466.76</v>
      </c>
      <c r="E2873" s="169">
        <v>57.72</v>
      </c>
      <c r="F2873" s="169">
        <v>524.48</v>
      </c>
      <c r="G2873" s="147">
        <v>9</v>
      </c>
    </row>
    <row r="2874" spans="1:7" x14ac:dyDescent="0.25">
      <c r="A2874" s="166" t="s">
        <v>5870</v>
      </c>
      <c r="B2874" s="167" t="s">
        <v>5871</v>
      </c>
      <c r="C2874" s="168" t="s">
        <v>158</v>
      </c>
      <c r="D2874" s="169">
        <v>107.06</v>
      </c>
      <c r="E2874" s="169">
        <v>64.22</v>
      </c>
      <c r="F2874" s="169">
        <v>171.28</v>
      </c>
      <c r="G2874" s="147">
        <v>9</v>
      </c>
    </row>
    <row r="2875" spans="1:7" x14ac:dyDescent="0.25">
      <c r="A2875" s="166" t="s">
        <v>5872</v>
      </c>
      <c r="B2875" s="167" t="s">
        <v>5873</v>
      </c>
      <c r="C2875" s="168" t="s">
        <v>158</v>
      </c>
      <c r="D2875" s="169">
        <v>403.79</v>
      </c>
      <c r="E2875" s="169">
        <v>64.22</v>
      </c>
      <c r="F2875" s="169">
        <v>468.01</v>
      </c>
      <c r="G2875" s="147">
        <v>5</v>
      </c>
    </row>
    <row r="2876" spans="1:7" x14ac:dyDescent="0.25">
      <c r="A2876" s="166" t="s">
        <v>5874</v>
      </c>
      <c r="B2876" s="167" t="s">
        <v>5875</v>
      </c>
      <c r="C2876" s="168" t="s">
        <v>158</v>
      </c>
      <c r="D2876" s="169">
        <v>898.19</v>
      </c>
      <c r="E2876" s="169">
        <v>64.22</v>
      </c>
      <c r="F2876" s="169">
        <v>962.41</v>
      </c>
      <c r="G2876" s="147">
        <v>9</v>
      </c>
    </row>
    <row r="2877" spans="1:7" x14ac:dyDescent="0.25">
      <c r="A2877" s="166" t="s">
        <v>5876</v>
      </c>
      <c r="B2877" s="167" t="s">
        <v>5877</v>
      </c>
      <c r="C2877" s="168" t="s">
        <v>158</v>
      </c>
      <c r="D2877" s="169">
        <v>47.1</v>
      </c>
      <c r="E2877" s="169">
        <v>22.83</v>
      </c>
      <c r="F2877" s="169">
        <v>69.930000000000007</v>
      </c>
      <c r="G2877" s="147">
        <v>5</v>
      </c>
    </row>
    <row r="2878" spans="1:7" x14ac:dyDescent="0.25">
      <c r="A2878" s="166" t="s">
        <v>5878</v>
      </c>
      <c r="B2878" s="167" t="s">
        <v>5879</v>
      </c>
      <c r="C2878" s="168" t="s">
        <v>158</v>
      </c>
      <c r="D2878" s="169">
        <v>406.35</v>
      </c>
      <c r="E2878" s="169">
        <v>64.22</v>
      </c>
      <c r="F2878" s="169">
        <v>470.57</v>
      </c>
      <c r="G2878" s="147">
        <v>9</v>
      </c>
    </row>
    <row r="2879" spans="1:7" x14ac:dyDescent="0.25">
      <c r="A2879" s="166" t="s">
        <v>5880</v>
      </c>
      <c r="B2879" s="167" t="s">
        <v>5881</v>
      </c>
      <c r="C2879" s="168" t="s">
        <v>158</v>
      </c>
      <c r="D2879" s="169">
        <v>526.59</v>
      </c>
      <c r="E2879" s="169">
        <v>64.22</v>
      </c>
      <c r="F2879" s="169">
        <v>590.80999999999995</v>
      </c>
      <c r="G2879" s="147">
        <v>9</v>
      </c>
    </row>
    <row r="2880" spans="1:7" x14ac:dyDescent="0.25">
      <c r="A2880" s="166" t="s">
        <v>5882</v>
      </c>
      <c r="B2880" s="167" t="s">
        <v>5883</v>
      </c>
      <c r="C2880" s="168" t="s">
        <v>158</v>
      </c>
      <c r="D2880" s="169">
        <v>106.64</v>
      </c>
      <c r="E2880" s="169">
        <v>22.83</v>
      </c>
      <c r="F2880" s="169">
        <v>129.47</v>
      </c>
      <c r="G2880" s="147">
        <v>9</v>
      </c>
    </row>
    <row r="2881" spans="1:7" x14ac:dyDescent="0.25">
      <c r="A2881" s="166" t="s">
        <v>5884</v>
      </c>
      <c r="B2881" s="167" t="s">
        <v>5885</v>
      </c>
      <c r="C2881" s="168" t="s">
        <v>158</v>
      </c>
      <c r="D2881" s="169">
        <v>831.21</v>
      </c>
      <c r="E2881" s="169">
        <v>136.94999999999999</v>
      </c>
      <c r="F2881" s="169">
        <v>968.16</v>
      </c>
      <c r="G2881" s="147">
        <v>9</v>
      </c>
    </row>
    <row r="2882" spans="1:7" x14ac:dyDescent="0.25">
      <c r="A2882" s="166" t="s">
        <v>5886</v>
      </c>
      <c r="B2882" s="167" t="s">
        <v>5887</v>
      </c>
      <c r="C2882" s="168" t="s">
        <v>158</v>
      </c>
      <c r="D2882" s="169">
        <v>566.33000000000004</v>
      </c>
      <c r="E2882" s="169">
        <v>136.94999999999999</v>
      </c>
      <c r="F2882" s="169">
        <v>703.28</v>
      </c>
      <c r="G2882" s="147">
        <v>9</v>
      </c>
    </row>
    <row r="2883" spans="1:7" x14ac:dyDescent="0.25">
      <c r="A2883" s="166" t="s">
        <v>5888</v>
      </c>
      <c r="B2883" s="167" t="s">
        <v>5889</v>
      </c>
      <c r="C2883" s="168" t="s">
        <v>158</v>
      </c>
      <c r="D2883" s="169">
        <v>191.19</v>
      </c>
      <c r="E2883" s="169">
        <v>45.65</v>
      </c>
      <c r="F2883" s="169">
        <v>236.84</v>
      </c>
      <c r="G2883" s="147">
        <v>9</v>
      </c>
    </row>
    <row r="2884" spans="1:7" x14ac:dyDescent="0.25">
      <c r="A2884" s="166" t="s">
        <v>5890</v>
      </c>
      <c r="B2884" s="167" t="s">
        <v>5891</v>
      </c>
      <c r="C2884" s="168" t="s">
        <v>158</v>
      </c>
      <c r="D2884" s="169">
        <v>206.6</v>
      </c>
      <c r="E2884" s="169">
        <v>22.83</v>
      </c>
      <c r="F2884" s="169">
        <v>229.43</v>
      </c>
      <c r="G2884" s="147">
        <v>2</v>
      </c>
    </row>
    <row r="2885" spans="1:7" ht="30" x14ac:dyDescent="0.25">
      <c r="A2885" s="166" t="s">
        <v>5892</v>
      </c>
      <c r="B2885" s="167" t="s">
        <v>5893</v>
      </c>
      <c r="C2885" s="168" t="s">
        <v>158</v>
      </c>
      <c r="D2885" s="169">
        <v>82.94</v>
      </c>
      <c r="E2885" s="169">
        <v>15.07</v>
      </c>
      <c r="F2885" s="169">
        <v>98.01</v>
      </c>
      <c r="G2885" s="147">
        <v>5</v>
      </c>
    </row>
    <row r="2886" spans="1:7" x14ac:dyDescent="0.25">
      <c r="A2886" s="166" t="s">
        <v>5894</v>
      </c>
      <c r="B2886" s="167" t="s">
        <v>5895</v>
      </c>
      <c r="C2886" s="168" t="s">
        <v>158</v>
      </c>
      <c r="D2886" s="169">
        <v>660.73</v>
      </c>
      <c r="E2886" s="169">
        <v>136.94999999999999</v>
      </c>
      <c r="F2886" s="169">
        <v>797.68</v>
      </c>
      <c r="G2886" s="147">
        <v>9</v>
      </c>
    </row>
    <row r="2887" spans="1:7" x14ac:dyDescent="0.25">
      <c r="A2887" s="166" t="s">
        <v>5896</v>
      </c>
      <c r="B2887" s="167" t="s">
        <v>5897</v>
      </c>
      <c r="C2887" s="168" t="s">
        <v>158</v>
      </c>
      <c r="D2887" s="169">
        <v>783.88</v>
      </c>
      <c r="E2887" s="169">
        <v>54.94</v>
      </c>
      <c r="F2887" s="169">
        <v>838.82</v>
      </c>
      <c r="G2887" s="147">
        <v>9</v>
      </c>
    </row>
    <row r="2888" spans="1:7" x14ac:dyDescent="0.25">
      <c r="A2888" s="166" t="s">
        <v>5898</v>
      </c>
      <c r="B2888" s="167" t="s">
        <v>5899</v>
      </c>
      <c r="C2888" s="168" t="s">
        <v>158</v>
      </c>
      <c r="D2888" s="169">
        <v>835.63</v>
      </c>
      <c r="E2888" s="169">
        <v>57.72</v>
      </c>
      <c r="F2888" s="169">
        <v>893.35</v>
      </c>
      <c r="G2888" s="147">
        <v>9</v>
      </c>
    </row>
    <row r="2889" spans="1:7" x14ac:dyDescent="0.25">
      <c r="A2889" s="166" t="s">
        <v>5900</v>
      </c>
      <c r="B2889" s="167" t="s">
        <v>5901</v>
      </c>
      <c r="C2889" s="168" t="s">
        <v>158</v>
      </c>
      <c r="D2889" s="169">
        <v>100.79</v>
      </c>
      <c r="E2889" s="169">
        <v>22.83</v>
      </c>
      <c r="F2889" s="169">
        <v>123.62</v>
      </c>
      <c r="G2889" s="147">
        <v>9</v>
      </c>
    </row>
    <row r="2890" spans="1:7" x14ac:dyDescent="0.25">
      <c r="A2890" s="166" t="s">
        <v>5902</v>
      </c>
      <c r="B2890" s="167" t="s">
        <v>5903</v>
      </c>
      <c r="C2890" s="168"/>
      <c r="D2890" s="169"/>
      <c r="E2890" s="169"/>
      <c r="F2890" s="169"/>
      <c r="G2890" s="147">
        <v>9</v>
      </c>
    </row>
    <row r="2891" spans="1:7" ht="30" x14ac:dyDescent="0.25">
      <c r="A2891" s="166" t="s">
        <v>5904</v>
      </c>
      <c r="B2891" s="167" t="s">
        <v>5905</v>
      </c>
      <c r="C2891" s="168" t="s">
        <v>210</v>
      </c>
      <c r="D2891" s="169">
        <v>902.54</v>
      </c>
      <c r="E2891" s="169">
        <v>75.45</v>
      </c>
      <c r="F2891" s="169">
        <v>977.99</v>
      </c>
      <c r="G2891" s="147">
        <v>9</v>
      </c>
    </row>
    <row r="2892" spans="1:7" x14ac:dyDescent="0.25">
      <c r="A2892" s="166" t="s">
        <v>5906</v>
      </c>
      <c r="B2892" s="167" t="s">
        <v>5907</v>
      </c>
      <c r="C2892" s="168" t="s">
        <v>210</v>
      </c>
      <c r="D2892" s="169">
        <v>1743.2</v>
      </c>
      <c r="E2892" s="169"/>
      <c r="F2892" s="169">
        <v>1743.2</v>
      </c>
      <c r="G2892" s="147">
        <v>9</v>
      </c>
    </row>
    <row r="2893" spans="1:7" ht="30" x14ac:dyDescent="0.25">
      <c r="A2893" s="166" t="s">
        <v>5908</v>
      </c>
      <c r="B2893" s="167" t="s">
        <v>5909</v>
      </c>
      <c r="C2893" s="168" t="s">
        <v>210</v>
      </c>
      <c r="D2893" s="169">
        <v>1384.64</v>
      </c>
      <c r="E2893" s="169">
        <v>166.83</v>
      </c>
      <c r="F2893" s="169">
        <v>1551.47</v>
      </c>
      <c r="G2893" s="147">
        <v>9</v>
      </c>
    </row>
    <row r="2894" spans="1:7" x14ac:dyDescent="0.25">
      <c r="A2894" s="166" t="s">
        <v>5910</v>
      </c>
      <c r="B2894" s="167" t="s">
        <v>5911</v>
      </c>
      <c r="C2894" s="168" t="s">
        <v>210</v>
      </c>
      <c r="D2894" s="169">
        <v>2796.18</v>
      </c>
      <c r="E2894" s="169"/>
      <c r="F2894" s="169">
        <v>2796.18</v>
      </c>
      <c r="G2894" s="147">
        <v>9</v>
      </c>
    </row>
    <row r="2895" spans="1:7" x14ac:dyDescent="0.25">
      <c r="A2895" s="166" t="s">
        <v>5912</v>
      </c>
      <c r="B2895" s="167" t="s">
        <v>5913</v>
      </c>
      <c r="C2895" s="168"/>
      <c r="D2895" s="169"/>
      <c r="E2895" s="169"/>
      <c r="F2895" s="169"/>
      <c r="G2895" s="147">
        <v>9</v>
      </c>
    </row>
    <row r="2896" spans="1:7" ht="30" x14ac:dyDescent="0.25">
      <c r="A2896" s="166" t="s">
        <v>5914</v>
      </c>
      <c r="B2896" s="167" t="s">
        <v>5915</v>
      </c>
      <c r="C2896" s="168" t="s">
        <v>158</v>
      </c>
      <c r="D2896" s="169">
        <v>248.84</v>
      </c>
      <c r="E2896" s="169">
        <v>5.65</v>
      </c>
      <c r="F2896" s="169">
        <v>254.49</v>
      </c>
      <c r="G2896" s="147">
        <v>9</v>
      </c>
    </row>
    <row r="2897" spans="1:7" x14ac:dyDescent="0.25">
      <c r="A2897" s="166" t="s">
        <v>5916</v>
      </c>
      <c r="B2897" s="167" t="s">
        <v>5917</v>
      </c>
      <c r="C2897" s="168" t="s">
        <v>158</v>
      </c>
      <c r="D2897" s="169">
        <v>38.04</v>
      </c>
      <c r="E2897" s="169">
        <v>13.59</v>
      </c>
      <c r="F2897" s="169">
        <v>51.63</v>
      </c>
      <c r="G2897" s="147">
        <v>9</v>
      </c>
    </row>
    <row r="2898" spans="1:7" ht="30" x14ac:dyDescent="0.25">
      <c r="A2898" s="166" t="s">
        <v>5918</v>
      </c>
      <c r="B2898" s="167" t="s">
        <v>5919</v>
      </c>
      <c r="C2898" s="168" t="s">
        <v>158</v>
      </c>
      <c r="D2898" s="169">
        <v>96.44</v>
      </c>
      <c r="E2898" s="169">
        <v>5.65</v>
      </c>
      <c r="F2898" s="169">
        <v>102.09</v>
      </c>
      <c r="G2898" s="147">
        <v>9</v>
      </c>
    </row>
    <row r="2899" spans="1:7" x14ac:dyDescent="0.25">
      <c r="A2899" s="166" t="s">
        <v>5920</v>
      </c>
      <c r="B2899" s="167" t="s">
        <v>5921</v>
      </c>
      <c r="C2899" s="168" t="s">
        <v>158</v>
      </c>
      <c r="D2899" s="169">
        <v>52.3</v>
      </c>
      <c r="E2899" s="169">
        <v>13.59</v>
      </c>
      <c r="F2899" s="169">
        <v>65.89</v>
      </c>
      <c r="G2899" s="147">
        <v>9</v>
      </c>
    </row>
    <row r="2900" spans="1:7" x14ac:dyDescent="0.25">
      <c r="A2900" s="166" t="s">
        <v>5922</v>
      </c>
      <c r="B2900" s="167" t="s">
        <v>5923</v>
      </c>
      <c r="C2900" s="168" t="s">
        <v>158</v>
      </c>
      <c r="D2900" s="169">
        <v>68.81</v>
      </c>
      <c r="E2900" s="169">
        <v>5.65</v>
      </c>
      <c r="F2900" s="169">
        <v>74.459999999999994</v>
      </c>
      <c r="G2900" s="147">
        <v>9</v>
      </c>
    </row>
    <row r="2901" spans="1:7" x14ac:dyDescent="0.25">
      <c r="A2901" s="166" t="s">
        <v>5924</v>
      </c>
      <c r="B2901" s="167" t="s">
        <v>5925</v>
      </c>
      <c r="C2901" s="168" t="s">
        <v>158</v>
      </c>
      <c r="D2901" s="169">
        <v>62.33</v>
      </c>
      <c r="E2901" s="169">
        <v>13.59</v>
      </c>
      <c r="F2901" s="169">
        <v>75.92</v>
      </c>
      <c r="G2901" s="147">
        <v>9</v>
      </c>
    </row>
    <row r="2902" spans="1:7" x14ac:dyDescent="0.25">
      <c r="A2902" s="166" t="s">
        <v>5926</v>
      </c>
      <c r="B2902" s="167" t="s">
        <v>5927</v>
      </c>
      <c r="C2902" s="168" t="s">
        <v>158</v>
      </c>
      <c r="D2902" s="169">
        <v>24.43</v>
      </c>
      <c r="E2902" s="169">
        <v>5.65</v>
      </c>
      <c r="F2902" s="169">
        <v>30.08</v>
      </c>
      <c r="G2902" s="147">
        <v>9</v>
      </c>
    </row>
    <row r="2903" spans="1:7" x14ac:dyDescent="0.25">
      <c r="A2903" s="166" t="s">
        <v>5928</v>
      </c>
      <c r="B2903" s="167" t="s">
        <v>5929</v>
      </c>
      <c r="C2903" s="168" t="s">
        <v>158</v>
      </c>
      <c r="D2903" s="169">
        <v>60.4</v>
      </c>
      <c r="E2903" s="169">
        <v>5.65</v>
      </c>
      <c r="F2903" s="169">
        <v>66.05</v>
      </c>
      <c r="G2903" s="147">
        <v>9</v>
      </c>
    </row>
    <row r="2904" spans="1:7" x14ac:dyDescent="0.25">
      <c r="A2904" s="166" t="s">
        <v>5930</v>
      </c>
      <c r="B2904" s="167" t="s">
        <v>5931</v>
      </c>
      <c r="C2904" s="168" t="s">
        <v>158</v>
      </c>
      <c r="D2904" s="169">
        <v>67.08</v>
      </c>
      <c r="E2904" s="169">
        <v>5.65</v>
      </c>
      <c r="F2904" s="169">
        <v>72.73</v>
      </c>
      <c r="G2904" s="147">
        <v>9</v>
      </c>
    </row>
    <row r="2905" spans="1:7" x14ac:dyDescent="0.25">
      <c r="A2905" s="166" t="s">
        <v>5932</v>
      </c>
      <c r="B2905" s="167" t="s">
        <v>5933</v>
      </c>
      <c r="C2905" s="168" t="s">
        <v>158</v>
      </c>
      <c r="D2905" s="169">
        <v>65.97</v>
      </c>
      <c r="E2905" s="169">
        <v>22.83</v>
      </c>
      <c r="F2905" s="169">
        <v>88.8</v>
      </c>
      <c r="G2905" s="147">
        <v>5</v>
      </c>
    </row>
    <row r="2906" spans="1:7" x14ac:dyDescent="0.25">
      <c r="A2906" s="166" t="s">
        <v>5934</v>
      </c>
      <c r="B2906" s="167" t="s">
        <v>5935</v>
      </c>
      <c r="C2906" s="168" t="s">
        <v>158</v>
      </c>
      <c r="D2906" s="169">
        <v>98.24</v>
      </c>
      <c r="E2906" s="169">
        <v>41.18</v>
      </c>
      <c r="F2906" s="169">
        <v>139.41999999999999</v>
      </c>
      <c r="G2906" s="147">
        <v>9</v>
      </c>
    </row>
    <row r="2907" spans="1:7" x14ac:dyDescent="0.25">
      <c r="A2907" s="166" t="s">
        <v>5936</v>
      </c>
      <c r="B2907" s="167" t="s">
        <v>5937</v>
      </c>
      <c r="C2907" s="168" t="s">
        <v>158</v>
      </c>
      <c r="D2907" s="169">
        <v>340.92</v>
      </c>
      <c r="E2907" s="169">
        <v>17.41</v>
      </c>
      <c r="F2907" s="169">
        <v>358.33</v>
      </c>
      <c r="G2907" s="147">
        <v>9</v>
      </c>
    </row>
    <row r="2908" spans="1:7" x14ac:dyDescent="0.25">
      <c r="A2908" s="166" t="s">
        <v>5938</v>
      </c>
      <c r="B2908" s="167" t="s">
        <v>5939</v>
      </c>
      <c r="C2908" s="168" t="s">
        <v>158</v>
      </c>
      <c r="D2908" s="169">
        <v>78.88</v>
      </c>
      <c r="E2908" s="169">
        <v>17.41</v>
      </c>
      <c r="F2908" s="169">
        <v>96.29</v>
      </c>
      <c r="G2908" s="147">
        <v>9</v>
      </c>
    </row>
    <row r="2909" spans="1:7" ht="30" x14ac:dyDescent="0.25">
      <c r="A2909" s="166" t="s">
        <v>5940</v>
      </c>
      <c r="B2909" s="167" t="s">
        <v>5941</v>
      </c>
      <c r="C2909" s="168" t="s">
        <v>158</v>
      </c>
      <c r="D2909" s="169">
        <v>295.77999999999997</v>
      </c>
      <c r="E2909" s="169">
        <v>63.91</v>
      </c>
      <c r="F2909" s="169">
        <v>359.69</v>
      </c>
      <c r="G2909" s="147">
        <v>9</v>
      </c>
    </row>
    <row r="2910" spans="1:7" x14ac:dyDescent="0.25">
      <c r="A2910" s="166" t="s">
        <v>5942</v>
      </c>
      <c r="B2910" s="167" t="s">
        <v>5943</v>
      </c>
      <c r="C2910" s="168" t="s">
        <v>158</v>
      </c>
      <c r="D2910" s="169">
        <v>523.21</v>
      </c>
      <c r="E2910" s="169">
        <v>22.83</v>
      </c>
      <c r="F2910" s="169">
        <v>546.04</v>
      </c>
      <c r="G2910" s="147">
        <v>5</v>
      </c>
    </row>
    <row r="2911" spans="1:7" ht="30" x14ac:dyDescent="0.25">
      <c r="A2911" s="166" t="s">
        <v>5944</v>
      </c>
      <c r="B2911" s="167" t="s">
        <v>5945</v>
      </c>
      <c r="C2911" s="168" t="s">
        <v>158</v>
      </c>
      <c r="D2911" s="169">
        <v>37.409999999999997</v>
      </c>
      <c r="E2911" s="169">
        <v>16.059999999999999</v>
      </c>
      <c r="F2911" s="169">
        <v>53.47</v>
      </c>
      <c r="G2911" s="147">
        <v>9</v>
      </c>
    </row>
    <row r="2912" spans="1:7" ht="30" x14ac:dyDescent="0.25">
      <c r="A2912" s="166" t="s">
        <v>5946</v>
      </c>
      <c r="B2912" s="167" t="s">
        <v>5947</v>
      </c>
      <c r="C2912" s="168" t="s">
        <v>158</v>
      </c>
      <c r="D2912" s="169">
        <v>38.29</v>
      </c>
      <c r="E2912" s="169">
        <v>16.059999999999999</v>
      </c>
      <c r="F2912" s="169">
        <v>54.35</v>
      </c>
      <c r="G2912" s="147">
        <v>9</v>
      </c>
    </row>
    <row r="2913" spans="1:7" x14ac:dyDescent="0.25">
      <c r="A2913" s="166" t="s">
        <v>5948</v>
      </c>
      <c r="B2913" s="167" t="s">
        <v>5949</v>
      </c>
      <c r="C2913" s="168" t="s">
        <v>158</v>
      </c>
      <c r="D2913" s="169">
        <v>41.38</v>
      </c>
      <c r="E2913" s="169">
        <v>16.059999999999999</v>
      </c>
      <c r="F2913" s="169">
        <v>57.44</v>
      </c>
      <c r="G2913" s="147">
        <v>9</v>
      </c>
    </row>
    <row r="2914" spans="1:7" ht="30" x14ac:dyDescent="0.25">
      <c r="A2914" s="166" t="s">
        <v>5950</v>
      </c>
      <c r="B2914" s="167" t="s">
        <v>5951</v>
      </c>
      <c r="C2914" s="168" t="s">
        <v>158</v>
      </c>
      <c r="D2914" s="169">
        <v>30.83</v>
      </c>
      <c r="E2914" s="169">
        <v>16.059999999999999</v>
      </c>
      <c r="F2914" s="169">
        <v>46.89</v>
      </c>
      <c r="G2914" s="147">
        <v>9</v>
      </c>
    </row>
    <row r="2915" spans="1:7" ht="30" x14ac:dyDescent="0.25">
      <c r="A2915" s="166" t="s">
        <v>5952</v>
      </c>
      <c r="B2915" s="167" t="s">
        <v>5953</v>
      </c>
      <c r="C2915" s="168" t="s">
        <v>158</v>
      </c>
      <c r="D2915" s="169">
        <v>32.49</v>
      </c>
      <c r="E2915" s="169">
        <v>16.059999999999999</v>
      </c>
      <c r="F2915" s="169">
        <v>48.55</v>
      </c>
      <c r="G2915" s="147">
        <v>9</v>
      </c>
    </row>
    <row r="2916" spans="1:7" ht="30" x14ac:dyDescent="0.25">
      <c r="A2916" s="166" t="s">
        <v>5954</v>
      </c>
      <c r="B2916" s="167" t="s">
        <v>5955</v>
      </c>
      <c r="C2916" s="168" t="s">
        <v>158</v>
      </c>
      <c r="D2916" s="169">
        <v>34.6</v>
      </c>
      <c r="E2916" s="169">
        <v>16.059999999999999</v>
      </c>
      <c r="F2916" s="169">
        <v>50.66</v>
      </c>
      <c r="G2916" s="147">
        <v>9</v>
      </c>
    </row>
    <row r="2917" spans="1:7" x14ac:dyDescent="0.25">
      <c r="A2917" s="166" t="s">
        <v>5956</v>
      </c>
      <c r="B2917" s="167" t="s">
        <v>5957</v>
      </c>
      <c r="C2917" s="168" t="s">
        <v>158</v>
      </c>
      <c r="D2917" s="169">
        <v>48.25</v>
      </c>
      <c r="E2917" s="169">
        <v>16.059999999999999</v>
      </c>
      <c r="F2917" s="169">
        <v>64.31</v>
      </c>
      <c r="G2917" s="147">
        <v>9</v>
      </c>
    </row>
    <row r="2918" spans="1:7" ht="30" x14ac:dyDescent="0.25">
      <c r="A2918" s="166" t="s">
        <v>5958</v>
      </c>
      <c r="B2918" s="167" t="s">
        <v>5959</v>
      </c>
      <c r="C2918" s="168" t="s">
        <v>158</v>
      </c>
      <c r="D2918" s="169">
        <v>61.64</v>
      </c>
      <c r="E2918" s="169">
        <v>16.059999999999999</v>
      </c>
      <c r="F2918" s="169">
        <v>77.7</v>
      </c>
      <c r="G2918" s="147">
        <v>9</v>
      </c>
    </row>
    <row r="2919" spans="1:7" ht="30" x14ac:dyDescent="0.25">
      <c r="A2919" s="166" t="s">
        <v>5960</v>
      </c>
      <c r="B2919" s="167" t="s">
        <v>5961</v>
      </c>
      <c r="C2919" s="168" t="s">
        <v>158</v>
      </c>
      <c r="D2919" s="169">
        <v>415.38</v>
      </c>
      <c r="E2919" s="169">
        <v>63.91</v>
      </c>
      <c r="F2919" s="169">
        <v>479.29</v>
      </c>
      <c r="G2919" s="147">
        <v>9</v>
      </c>
    </row>
    <row r="2920" spans="1:7" x14ac:dyDescent="0.25">
      <c r="A2920" s="166" t="s">
        <v>5962</v>
      </c>
      <c r="B2920" s="167" t="s">
        <v>5963</v>
      </c>
      <c r="C2920" s="168" t="s">
        <v>158</v>
      </c>
      <c r="D2920" s="169">
        <v>587.55999999999995</v>
      </c>
      <c r="E2920" s="169">
        <v>36.6</v>
      </c>
      <c r="F2920" s="169">
        <v>624.16</v>
      </c>
      <c r="G2920" s="147">
        <v>9</v>
      </c>
    </row>
    <row r="2921" spans="1:7" ht="30" x14ac:dyDescent="0.25">
      <c r="A2921" s="166" t="s">
        <v>5964</v>
      </c>
      <c r="B2921" s="167" t="s">
        <v>5965</v>
      </c>
      <c r="C2921" s="168" t="s">
        <v>158</v>
      </c>
      <c r="D2921" s="169">
        <v>182.44</v>
      </c>
      <c r="E2921" s="169">
        <v>17.41</v>
      </c>
      <c r="F2921" s="169">
        <v>199.85</v>
      </c>
      <c r="G2921" s="147">
        <v>9</v>
      </c>
    </row>
    <row r="2922" spans="1:7" ht="30" x14ac:dyDescent="0.25">
      <c r="A2922" s="166" t="s">
        <v>5966</v>
      </c>
      <c r="B2922" s="167" t="s">
        <v>5967</v>
      </c>
      <c r="C2922" s="168" t="s">
        <v>158</v>
      </c>
      <c r="D2922" s="169">
        <v>78.13</v>
      </c>
      <c r="E2922" s="169">
        <v>16.059999999999999</v>
      </c>
      <c r="F2922" s="169">
        <v>94.19</v>
      </c>
      <c r="G2922" s="147">
        <v>9</v>
      </c>
    </row>
    <row r="2923" spans="1:7" ht="30" x14ac:dyDescent="0.25">
      <c r="A2923" s="166" t="s">
        <v>5968</v>
      </c>
      <c r="B2923" s="167" t="s">
        <v>5969</v>
      </c>
      <c r="C2923" s="168" t="s">
        <v>158</v>
      </c>
      <c r="D2923" s="169">
        <v>569.30999999999995</v>
      </c>
      <c r="E2923" s="169">
        <v>16.059999999999999</v>
      </c>
      <c r="F2923" s="169">
        <v>585.37</v>
      </c>
      <c r="G2923" s="147">
        <v>9</v>
      </c>
    </row>
    <row r="2924" spans="1:7" ht="30" x14ac:dyDescent="0.25">
      <c r="A2924" s="166" t="s">
        <v>5970</v>
      </c>
      <c r="B2924" s="167" t="s">
        <v>5971</v>
      </c>
      <c r="C2924" s="168" t="s">
        <v>158</v>
      </c>
      <c r="D2924" s="169">
        <v>129.26</v>
      </c>
      <c r="E2924" s="169">
        <v>17.41</v>
      </c>
      <c r="F2924" s="169">
        <v>146.66999999999999</v>
      </c>
      <c r="G2924" s="147">
        <v>9</v>
      </c>
    </row>
    <row r="2925" spans="1:7" x14ac:dyDescent="0.25">
      <c r="A2925" s="166" t="s">
        <v>5972</v>
      </c>
      <c r="B2925" s="167" t="s">
        <v>5973</v>
      </c>
      <c r="C2925" s="168" t="s">
        <v>471</v>
      </c>
      <c r="D2925" s="169">
        <v>1509.54</v>
      </c>
      <c r="E2925" s="169">
        <v>64.010000000000005</v>
      </c>
      <c r="F2925" s="169">
        <v>1573.55</v>
      </c>
      <c r="G2925" s="147">
        <v>9</v>
      </c>
    </row>
    <row r="2926" spans="1:7" x14ac:dyDescent="0.25">
      <c r="A2926" s="166" t="s">
        <v>5974</v>
      </c>
      <c r="B2926" s="167" t="s">
        <v>5975</v>
      </c>
      <c r="C2926" s="168" t="s">
        <v>158</v>
      </c>
      <c r="D2926" s="169">
        <v>2.42</v>
      </c>
      <c r="E2926" s="169">
        <v>16.059999999999999</v>
      </c>
      <c r="F2926" s="169">
        <v>18.48</v>
      </c>
      <c r="G2926" s="147">
        <v>9</v>
      </c>
    </row>
    <row r="2927" spans="1:7" x14ac:dyDescent="0.25">
      <c r="A2927" s="166" t="s">
        <v>5976</v>
      </c>
      <c r="B2927" s="167" t="s">
        <v>5977</v>
      </c>
      <c r="C2927" s="168" t="s">
        <v>158</v>
      </c>
      <c r="D2927" s="169">
        <v>4.01</v>
      </c>
      <c r="E2927" s="169">
        <v>16.059999999999999</v>
      </c>
      <c r="F2927" s="169">
        <v>20.07</v>
      </c>
      <c r="G2927" s="147">
        <v>9</v>
      </c>
    </row>
    <row r="2928" spans="1:7" ht="30" x14ac:dyDescent="0.25">
      <c r="A2928" s="166" t="s">
        <v>5978</v>
      </c>
      <c r="B2928" s="167" t="s">
        <v>5979</v>
      </c>
      <c r="C2928" s="168" t="s">
        <v>158</v>
      </c>
      <c r="D2928" s="169">
        <v>696.99</v>
      </c>
      <c r="E2928" s="169">
        <v>17.41</v>
      </c>
      <c r="F2928" s="169">
        <v>714.4</v>
      </c>
      <c r="G2928" s="147">
        <v>9</v>
      </c>
    </row>
    <row r="2929" spans="1:7" ht="30" x14ac:dyDescent="0.25">
      <c r="A2929" s="166" t="s">
        <v>5980</v>
      </c>
      <c r="B2929" s="167" t="s">
        <v>5981</v>
      </c>
      <c r="C2929" s="168" t="s">
        <v>158</v>
      </c>
      <c r="D2929" s="169">
        <v>920.35</v>
      </c>
      <c r="E2929" s="169">
        <v>63.91</v>
      </c>
      <c r="F2929" s="169">
        <v>984.26</v>
      </c>
      <c r="G2929" s="147">
        <v>9</v>
      </c>
    </row>
    <row r="2930" spans="1:7" x14ac:dyDescent="0.25">
      <c r="A2930" s="166" t="s">
        <v>5982</v>
      </c>
      <c r="B2930" s="167" t="s">
        <v>5983</v>
      </c>
      <c r="C2930" s="168" t="s">
        <v>158</v>
      </c>
      <c r="D2930" s="169">
        <v>3172.82</v>
      </c>
      <c r="E2930" s="169">
        <v>63.91</v>
      </c>
      <c r="F2930" s="169">
        <v>3236.73</v>
      </c>
      <c r="G2930" s="147">
        <v>9</v>
      </c>
    </row>
    <row r="2931" spans="1:7" x14ac:dyDescent="0.25">
      <c r="A2931" s="166" t="s">
        <v>5984</v>
      </c>
      <c r="B2931" s="167" t="s">
        <v>5985</v>
      </c>
      <c r="C2931" s="168" t="s">
        <v>158</v>
      </c>
      <c r="D2931" s="169">
        <v>1186.43</v>
      </c>
      <c r="E2931" s="169">
        <v>5.65</v>
      </c>
      <c r="F2931" s="169">
        <v>1192.08</v>
      </c>
      <c r="G2931" s="147">
        <v>9</v>
      </c>
    </row>
    <row r="2932" spans="1:7" x14ac:dyDescent="0.25">
      <c r="A2932" s="166" t="s">
        <v>5986</v>
      </c>
      <c r="B2932" s="167" t="s">
        <v>5987</v>
      </c>
      <c r="C2932" s="168" t="s">
        <v>158</v>
      </c>
      <c r="D2932" s="169">
        <v>219.67</v>
      </c>
      <c r="E2932" s="169">
        <v>22.83</v>
      </c>
      <c r="F2932" s="169">
        <v>242.5</v>
      </c>
      <c r="G2932" s="147">
        <v>9</v>
      </c>
    </row>
    <row r="2933" spans="1:7" x14ac:dyDescent="0.25">
      <c r="A2933" s="166" t="s">
        <v>5988</v>
      </c>
      <c r="B2933" s="167" t="s">
        <v>5989</v>
      </c>
      <c r="C2933" s="168" t="s">
        <v>158</v>
      </c>
      <c r="D2933" s="169">
        <v>45.95</v>
      </c>
      <c r="E2933" s="169">
        <v>27.08</v>
      </c>
      <c r="F2933" s="169">
        <v>73.03</v>
      </c>
      <c r="G2933" s="147">
        <v>9</v>
      </c>
    </row>
    <row r="2934" spans="1:7" ht="30" x14ac:dyDescent="0.25">
      <c r="A2934" s="166" t="s">
        <v>5990</v>
      </c>
      <c r="B2934" s="167" t="s">
        <v>5991</v>
      </c>
      <c r="C2934" s="168" t="s">
        <v>158</v>
      </c>
      <c r="D2934" s="169">
        <v>302.27999999999997</v>
      </c>
      <c r="E2934" s="169">
        <v>22.83</v>
      </c>
      <c r="F2934" s="169">
        <v>325.11</v>
      </c>
      <c r="G2934" s="147">
        <v>9</v>
      </c>
    </row>
    <row r="2935" spans="1:7" ht="30" x14ac:dyDescent="0.25">
      <c r="A2935" s="166" t="s">
        <v>5992</v>
      </c>
      <c r="B2935" s="167" t="s">
        <v>5993</v>
      </c>
      <c r="C2935" s="168" t="s">
        <v>158</v>
      </c>
      <c r="D2935" s="169">
        <v>478.52</v>
      </c>
      <c r="E2935" s="169">
        <v>22.83</v>
      </c>
      <c r="F2935" s="169">
        <v>501.35</v>
      </c>
      <c r="G2935" s="147">
        <v>9</v>
      </c>
    </row>
    <row r="2936" spans="1:7" x14ac:dyDescent="0.25">
      <c r="A2936" s="166" t="s">
        <v>5994</v>
      </c>
      <c r="B2936" s="167" t="s">
        <v>5995</v>
      </c>
      <c r="C2936" s="168"/>
      <c r="D2936" s="169"/>
      <c r="E2936" s="169"/>
      <c r="F2936" s="169"/>
      <c r="G2936" s="147">
        <v>9</v>
      </c>
    </row>
    <row r="2937" spans="1:7" x14ac:dyDescent="0.25">
      <c r="A2937" s="166" t="s">
        <v>5996</v>
      </c>
      <c r="B2937" s="167" t="s">
        <v>5997</v>
      </c>
      <c r="C2937" s="168" t="s">
        <v>210</v>
      </c>
      <c r="D2937" s="169">
        <v>544.86</v>
      </c>
      <c r="E2937" s="169">
        <v>26.77</v>
      </c>
      <c r="F2937" s="169">
        <v>571.63</v>
      </c>
      <c r="G2937" s="147">
        <v>9</v>
      </c>
    </row>
    <row r="2938" spans="1:7" x14ac:dyDescent="0.25">
      <c r="A2938" s="166" t="s">
        <v>5998</v>
      </c>
      <c r="B2938" s="167" t="s">
        <v>5999</v>
      </c>
      <c r="C2938" s="168" t="s">
        <v>210</v>
      </c>
      <c r="D2938" s="169">
        <v>284.37</v>
      </c>
      <c r="E2938" s="169">
        <v>82.36</v>
      </c>
      <c r="F2938" s="169">
        <v>366.73</v>
      </c>
      <c r="G2938" s="147">
        <v>9</v>
      </c>
    </row>
    <row r="2939" spans="1:7" x14ac:dyDescent="0.25">
      <c r="A2939" s="166" t="s">
        <v>6000</v>
      </c>
      <c r="B2939" s="167" t="s">
        <v>6001</v>
      </c>
      <c r="C2939" s="168" t="s">
        <v>210</v>
      </c>
      <c r="D2939" s="169">
        <v>831.09</v>
      </c>
      <c r="E2939" s="169">
        <v>26.77</v>
      </c>
      <c r="F2939" s="169">
        <v>857.86</v>
      </c>
      <c r="G2939" s="147">
        <v>9</v>
      </c>
    </row>
    <row r="2940" spans="1:7" x14ac:dyDescent="0.25">
      <c r="A2940" s="166" t="s">
        <v>6002</v>
      </c>
      <c r="B2940" s="167" t="s">
        <v>6003</v>
      </c>
      <c r="C2940" s="168"/>
      <c r="D2940" s="169"/>
      <c r="E2940" s="169"/>
      <c r="F2940" s="169"/>
      <c r="G2940" s="147">
        <v>9</v>
      </c>
    </row>
    <row r="2941" spans="1:7" x14ac:dyDescent="0.25">
      <c r="A2941" s="166" t="s">
        <v>6004</v>
      </c>
      <c r="B2941" s="167" t="s">
        <v>6005</v>
      </c>
      <c r="C2941" s="168" t="s">
        <v>268</v>
      </c>
      <c r="D2941" s="169">
        <v>2062.77</v>
      </c>
      <c r="E2941" s="169">
        <v>64.22</v>
      </c>
      <c r="F2941" s="169">
        <v>2126.9899999999998</v>
      </c>
      <c r="G2941" s="147">
        <v>9</v>
      </c>
    </row>
    <row r="2942" spans="1:7" x14ac:dyDescent="0.25">
      <c r="A2942" s="166" t="s">
        <v>6006</v>
      </c>
      <c r="B2942" s="167" t="s">
        <v>6007</v>
      </c>
      <c r="C2942" s="168" t="s">
        <v>268</v>
      </c>
      <c r="D2942" s="169">
        <v>825.82</v>
      </c>
      <c r="E2942" s="169">
        <v>64.22</v>
      </c>
      <c r="F2942" s="169">
        <v>890.04</v>
      </c>
      <c r="G2942" s="147">
        <v>9</v>
      </c>
    </row>
    <row r="2943" spans="1:7" x14ac:dyDescent="0.25">
      <c r="A2943" s="166" t="s">
        <v>6008</v>
      </c>
      <c r="B2943" s="167" t="s">
        <v>6009</v>
      </c>
      <c r="C2943" s="168" t="s">
        <v>158</v>
      </c>
      <c r="D2943" s="169">
        <v>1229.07</v>
      </c>
      <c r="E2943" s="169">
        <v>136.94999999999999</v>
      </c>
      <c r="F2943" s="169">
        <v>1366.02</v>
      </c>
      <c r="G2943" s="147">
        <v>9</v>
      </c>
    </row>
    <row r="2944" spans="1:7" x14ac:dyDescent="0.25">
      <c r="A2944" s="166" t="s">
        <v>6010</v>
      </c>
      <c r="B2944" s="167" t="s">
        <v>6011</v>
      </c>
      <c r="C2944" s="168" t="s">
        <v>158</v>
      </c>
      <c r="D2944" s="169">
        <v>225.14</v>
      </c>
      <c r="E2944" s="169">
        <v>22.83</v>
      </c>
      <c r="F2944" s="169">
        <v>247.97</v>
      </c>
      <c r="G2944" s="147">
        <v>9</v>
      </c>
    </row>
    <row r="2945" spans="1:7" x14ac:dyDescent="0.25">
      <c r="A2945" s="166" t="s">
        <v>6012</v>
      </c>
      <c r="B2945" s="167" t="s">
        <v>6013</v>
      </c>
      <c r="C2945" s="168" t="s">
        <v>158</v>
      </c>
      <c r="D2945" s="169">
        <v>250.59</v>
      </c>
      <c r="E2945" s="169">
        <v>22.83</v>
      </c>
      <c r="F2945" s="169">
        <v>273.42</v>
      </c>
      <c r="G2945" s="147">
        <v>9</v>
      </c>
    </row>
    <row r="2946" spans="1:7" x14ac:dyDescent="0.25">
      <c r="A2946" s="166" t="s">
        <v>6014</v>
      </c>
      <c r="B2946" s="167" t="s">
        <v>6015</v>
      </c>
      <c r="C2946" s="168" t="s">
        <v>158</v>
      </c>
      <c r="D2946" s="169">
        <v>267.87</v>
      </c>
      <c r="E2946" s="169">
        <v>22.83</v>
      </c>
      <c r="F2946" s="169">
        <v>290.7</v>
      </c>
      <c r="G2946" s="147">
        <v>9</v>
      </c>
    </row>
    <row r="2947" spans="1:7" x14ac:dyDescent="0.25">
      <c r="A2947" s="166" t="s">
        <v>6016</v>
      </c>
      <c r="B2947" s="167" t="s">
        <v>6017</v>
      </c>
      <c r="C2947" s="168" t="s">
        <v>158</v>
      </c>
      <c r="D2947" s="169">
        <v>382.71</v>
      </c>
      <c r="E2947" s="169">
        <v>22.83</v>
      </c>
      <c r="F2947" s="169">
        <v>405.54</v>
      </c>
      <c r="G2947" s="147">
        <v>9</v>
      </c>
    </row>
    <row r="2948" spans="1:7" x14ac:dyDescent="0.25">
      <c r="A2948" s="166" t="s">
        <v>6018</v>
      </c>
      <c r="B2948" s="167" t="s">
        <v>6019</v>
      </c>
      <c r="C2948" s="168" t="s">
        <v>158</v>
      </c>
      <c r="D2948" s="169">
        <v>908.48</v>
      </c>
      <c r="E2948" s="169">
        <v>22.83</v>
      </c>
      <c r="F2948" s="169">
        <v>931.31</v>
      </c>
      <c r="G2948" s="147">
        <v>9</v>
      </c>
    </row>
    <row r="2949" spans="1:7" x14ac:dyDescent="0.25">
      <c r="A2949" s="166" t="s">
        <v>6020</v>
      </c>
      <c r="B2949" s="167" t="s">
        <v>6021</v>
      </c>
      <c r="C2949" s="168" t="s">
        <v>158</v>
      </c>
      <c r="D2949" s="169">
        <v>400.36</v>
      </c>
      <c r="E2949" s="169">
        <v>22.83</v>
      </c>
      <c r="F2949" s="169">
        <v>423.19</v>
      </c>
      <c r="G2949" s="147">
        <v>9</v>
      </c>
    </row>
    <row r="2950" spans="1:7" x14ac:dyDescent="0.25">
      <c r="A2950" s="166" t="s">
        <v>6022</v>
      </c>
      <c r="B2950" s="167" t="s">
        <v>6023</v>
      </c>
      <c r="C2950" s="168" t="s">
        <v>158</v>
      </c>
      <c r="D2950" s="169">
        <v>436.18</v>
      </c>
      <c r="E2950" s="169">
        <v>22.83</v>
      </c>
      <c r="F2950" s="169">
        <v>459.01</v>
      </c>
      <c r="G2950" s="147">
        <v>9</v>
      </c>
    </row>
    <row r="2951" spans="1:7" x14ac:dyDescent="0.25">
      <c r="A2951" s="166" t="s">
        <v>6024</v>
      </c>
      <c r="B2951" s="167" t="s">
        <v>6025</v>
      </c>
      <c r="C2951" s="168" t="s">
        <v>158</v>
      </c>
      <c r="D2951" s="169">
        <v>617.59</v>
      </c>
      <c r="E2951" s="169">
        <v>22.83</v>
      </c>
      <c r="F2951" s="169">
        <v>640.41999999999996</v>
      </c>
      <c r="G2951" s="147">
        <v>5</v>
      </c>
    </row>
    <row r="2952" spans="1:7" x14ac:dyDescent="0.25">
      <c r="A2952" s="166" t="s">
        <v>6026</v>
      </c>
      <c r="B2952" s="167" t="s">
        <v>6027</v>
      </c>
      <c r="C2952" s="168" t="s">
        <v>158</v>
      </c>
      <c r="D2952" s="169">
        <v>794.25</v>
      </c>
      <c r="E2952" s="169">
        <v>22.83</v>
      </c>
      <c r="F2952" s="169">
        <v>817.08</v>
      </c>
      <c r="G2952" s="147">
        <v>9</v>
      </c>
    </row>
    <row r="2953" spans="1:7" x14ac:dyDescent="0.25">
      <c r="A2953" s="166" t="s">
        <v>6028</v>
      </c>
      <c r="B2953" s="167" t="s">
        <v>6029</v>
      </c>
      <c r="C2953" s="168" t="s">
        <v>158</v>
      </c>
      <c r="D2953" s="169">
        <v>1290.27</v>
      </c>
      <c r="E2953" s="169">
        <v>22.83</v>
      </c>
      <c r="F2953" s="169">
        <v>1313.1</v>
      </c>
      <c r="G2953" s="147">
        <v>9</v>
      </c>
    </row>
    <row r="2954" spans="1:7" x14ac:dyDescent="0.25">
      <c r="A2954" s="166" t="s">
        <v>6030</v>
      </c>
      <c r="B2954" s="167" t="s">
        <v>6031</v>
      </c>
      <c r="C2954" s="168" t="s">
        <v>158</v>
      </c>
      <c r="D2954" s="169">
        <v>1490.04</v>
      </c>
      <c r="E2954" s="169">
        <v>22.83</v>
      </c>
      <c r="F2954" s="169">
        <v>1512.87</v>
      </c>
      <c r="G2954" s="147">
        <v>9</v>
      </c>
    </row>
    <row r="2955" spans="1:7" x14ac:dyDescent="0.25">
      <c r="A2955" s="166" t="s">
        <v>6032</v>
      </c>
      <c r="B2955" s="167" t="s">
        <v>6033</v>
      </c>
      <c r="C2955" s="168" t="s">
        <v>158</v>
      </c>
      <c r="D2955" s="169">
        <v>1726.51</v>
      </c>
      <c r="E2955" s="169">
        <v>22.83</v>
      </c>
      <c r="F2955" s="169">
        <v>1749.34</v>
      </c>
      <c r="G2955" s="147">
        <v>5</v>
      </c>
    </row>
    <row r="2956" spans="1:7" x14ac:dyDescent="0.25">
      <c r="A2956" s="166" t="s">
        <v>6034</v>
      </c>
      <c r="B2956" s="167" t="s">
        <v>6035</v>
      </c>
      <c r="C2956" s="168" t="s">
        <v>158</v>
      </c>
      <c r="D2956" s="169">
        <v>4869.3</v>
      </c>
      <c r="E2956" s="169">
        <v>22.83</v>
      </c>
      <c r="F2956" s="169">
        <v>4892.13</v>
      </c>
      <c r="G2956" s="147">
        <v>9</v>
      </c>
    </row>
    <row r="2957" spans="1:7" x14ac:dyDescent="0.25">
      <c r="A2957" s="166" t="s">
        <v>6036</v>
      </c>
      <c r="B2957" s="167" t="s">
        <v>6037</v>
      </c>
      <c r="C2957" s="168" t="s">
        <v>158</v>
      </c>
      <c r="D2957" s="169">
        <v>2096.7800000000002</v>
      </c>
      <c r="E2957" s="169">
        <v>22.83</v>
      </c>
      <c r="F2957" s="169">
        <v>2119.61</v>
      </c>
      <c r="G2957" s="147">
        <v>9</v>
      </c>
    </row>
    <row r="2958" spans="1:7" x14ac:dyDescent="0.25">
      <c r="A2958" s="166" t="s">
        <v>6038</v>
      </c>
      <c r="B2958" s="167" t="s">
        <v>6039</v>
      </c>
      <c r="C2958" s="168" t="s">
        <v>158</v>
      </c>
      <c r="D2958" s="169">
        <v>763.05</v>
      </c>
      <c r="E2958" s="169">
        <v>22.83</v>
      </c>
      <c r="F2958" s="169">
        <v>785.88</v>
      </c>
      <c r="G2958" s="147">
        <v>9</v>
      </c>
    </row>
    <row r="2959" spans="1:7" x14ac:dyDescent="0.25">
      <c r="A2959" s="166" t="s">
        <v>6040</v>
      </c>
      <c r="B2959" s="167" t="s">
        <v>6041</v>
      </c>
      <c r="C2959" s="168" t="s">
        <v>158</v>
      </c>
      <c r="D2959" s="169">
        <v>755.72</v>
      </c>
      <c r="E2959" s="169">
        <v>22.83</v>
      </c>
      <c r="F2959" s="169">
        <v>778.55</v>
      </c>
      <c r="G2959" s="147">
        <v>9</v>
      </c>
    </row>
    <row r="2960" spans="1:7" x14ac:dyDescent="0.25">
      <c r="A2960" s="166" t="s">
        <v>6042</v>
      </c>
      <c r="B2960" s="167" t="s">
        <v>6043</v>
      </c>
      <c r="C2960" s="168" t="s">
        <v>158</v>
      </c>
      <c r="D2960" s="169">
        <v>989.51</v>
      </c>
      <c r="E2960" s="169">
        <v>22.83</v>
      </c>
      <c r="F2960" s="169">
        <v>1012.34</v>
      </c>
      <c r="G2960" s="147">
        <v>9</v>
      </c>
    </row>
    <row r="2961" spans="1:7" x14ac:dyDescent="0.25">
      <c r="A2961" s="166" t="s">
        <v>6044</v>
      </c>
      <c r="B2961" s="167" t="s">
        <v>6045</v>
      </c>
      <c r="C2961" s="168"/>
      <c r="D2961" s="169"/>
      <c r="E2961" s="169"/>
      <c r="F2961" s="169"/>
      <c r="G2961" s="147">
        <v>9</v>
      </c>
    </row>
    <row r="2962" spans="1:7" x14ac:dyDescent="0.25">
      <c r="A2962" s="166" t="s">
        <v>6046</v>
      </c>
      <c r="B2962" s="167" t="s">
        <v>6047</v>
      </c>
      <c r="C2962" s="168" t="s">
        <v>158</v>
      </c>
      <c r="D2962" s="169">
        <v>9.67</v>
      </c>
      <c r="E2962" s="169">
        <v>18.260000000000002</v>
      </c>
      <c r="F2962" s="169">
        <v>27.93</v>
      </c>
      <c r="G2962" s="147">
        <v>9</v>
      </c>
    </row>
    <row r="2963" spans="1:7" x14ac:dyDescent="0.25">
      <c r="A2963" s="166" t="s">
        <v>6048</v>
      </c>
      <c r="B2963" s="167" t="s">
        <v>6049</v>
      </c>
      <c r="C2963" s="168" t="s">
        <v>158</v>
      </c>
      <c r="D2963" s="169">
        <v>0.05</v>
      </c>
      <c r="E2963" s="169">
        <v>22.83</v>
      </c>
      <c r="F2963" s="169">
        <v>22.88</v>
      </c>
      <c r="G2963" s="147">
        <v>9</v>
      </c>
    </row>
    <row r="2964" spans="1:7" x14ac:dyDescent="0.25">
      <c r="A2964" s="166" t="s">
        <v>6050</v>
      </c>
      <c r="B2964" s="167" t="s">
        <v>6051</v>
      </c>
      <c r="C2964" s="168" t="s">
        <v>158</v>
      </c>
      <c r="D2964" s="169">
        <v>0.06</v>
      </c>
      <c r="E2964" s="169">
        <v>22.83</v>
      </c>
      <c r="F2964" s="169">
        <v>22.89</v>
      </c>
      <c r="G2964" s="147">
        <v>9</v>
      </c>
    </row>
    <row r="2965" spans="1:7" x14ac:dyDescent="0.25">
      <c r="A2965" s="166" t="s">
        <v>6052</v>
      </c>
      <c r="B2965" s="167" t="s">
        <v>6053</v>
      </c>
      <c r="C2965" s="168" t="s">
        <v>158</v>
      </c>
      <c r="D2965" s="169">
        <v>1.66</v>
      </c>
      <c r="E2965" s="169">
        <v>64.22</v>
      </c>
      <c r="F2965" s="169">
        <v>65.88</v>
      </c>
      <c r="G2965" s="147">
        <v>9</v>
      </c>
    </row>
    <row r="2966" spans="1:7" x14ac:dyDescent="0.25">
      <c r="A2966" s="166" t="s">
        <v>6054</v>
      </c>
      <c r="B2966" s="167" t="s">
        <v>6055</v>
      </c>
      <c r="C2966" s="168" t="s">
        <v>158</v>
      </c>
      <c r="D2966" s="169"/>
      <c r="E2966" s="169">
        <v>114.13</v>
      </c>
      <c r="F2966" s="169">
        <v>114.13</v>
      </c>
      <c r="G2966" s="147">
        <v>9</v>
      </c>
    </row>
    <row r="2967" spans="1:7" x14ac:dyDescent="0.25">
      <c r="A2967" s="166" t="s">
        <v>6056</v>
      </c>
      <c r="B2967" s="167" t="s">
        <v>6057</v>
      </c>
      <c r="C2967" s="168" t="s">
        <v>158</v>
      </c>
      <c r="D2967" s="169">
        <v>25.98</v>
      </c>
      <c r="E2967" s="169">
        <v>5.57</v>
      </c>
      <c r="F2967" s="169">
        <v>31.55</v>
      </c>
      <c r="G2967" s="147">
        <v>9</v>
      </c>
    </row>
    <row r="2968" spans="1:7" x14ac:dyDescent="0.25">
      <c r="A2968" s="166" t="s">
        <v>6058</v>
      </c>
      <c r="B2968" s="167" t="s">
        <v>6059</v>
      </c>
      <c r="C2968" s="168" t="s">
        <v>158</v>
      </c>
      <c r="D2968" s="169">
        <v>6.94</v>
      </c>
      <c r="E2968" s="169">
        <v>5.57</v>
      </c>
      <c r="F2968" s="169">
        <v>12.51</v>
      </c>
      <c r="G2968" s="147">
        <v>9</v>
      </c>
    </row>
    <row r="2969" spans="1:7" x14ac:dyDescent="0.25">
      <c r="A2969" s="166" t="s">
        <v>6060</v>
      </c>
      <c r="B2969" s="167" t="s">
        <v>6061</v>
      </c>
      <c r="C2969" s="168" t="s">
        <v>158</v>
      </c>
      <c r="D2969" s="169">
        <v>118.19</v>
      </c>
      <c r="E2969" s="169">
        <v>3.16</v>
      </c>
      <c r="F2969" s="169">
        <v>121.35</v>
      </c>
      <c r="G2969" s="147">
        <v>9</v>
      </c>
    </row>
    <row r="2970" spans="1:7" x14ac:dyDescent="0.25">
      <c r="A2970" s="166" t="s">
        <v>6062</v>
      </c>
      <c r="B2970" s="167" t="s">
        <v>6063</v>
      </c>
      <c r="C2970" s="168" t="s">
        <v>158</v>
      </c>
      <c r="D2970" s="169">
        <v>47.33</v>
      </c>
      <c r="E2970" s="169">
        <v>1.86</v>
      </c>
      <c r="F2970" s="169">
        <v>49.19</v>
      </c>
      <c r="G2970" s="147">
        <v>9</v>
      </c>
    </row>
    <row r="2971" spans="1:7" x14ac:dyDescent="0.25">
      <c r="A2971" s="166" t="s">
        <v>6064</v>
      </c>
      <c r="B2971" s="167" t="s">
        <v>6065</v>
      </c>
      <c r="C2971" s="168" t="s">
        <v>158</v>
      </c>
      <c r="D2971" s="169">
        <v>67.040000000000006</v>
      </c>
      <c r="E2971" s="169">
        <v>5.57</v>
      </c>
      <c r="F2971" s="169">
        <v>72.61</v>
      </c>
      <c r="G2971" s="147">
        <v>9</v>
      </c>
    </row>
    <row r="2972" spans="1:7" x14ac:dyDescent="0.25">
      <c r="A2972" s="166" t="s">
        <v>6066</v>
      </c>
      <c r="B2972" s="167" t="s">
        <v>6067</v>
      </c>
      <c r="C2972" s="168" t="s">
        <v>158</v>
      </c>
      <c r="D2972" s="169">
        <v>61</v>
      </c>
      <c r="E2972" s="169">
        <v>3.16</v>
      </c>
      <c r="F2972" s="169">
        <v>64.16</v>
      </c>
      <c r="G2972" s="147">
        <v>9</v>
      </c>
    </row>
    <row r="2973" spans="1:7" x14ac:dyDescent="0.25">
      <c r="A2973" s="166" t="s">
        <v>6068</v>
      </c>
      <c r="B2973" s="167" t="s">
        <v>6069</v>
      </c>
      <c r="C2973" s="168" t="s">
        <v>158</v>
      </c>
      <c r="D2973" s="169">
        <v>46.37</v>
      </c>
      <c r="E2973" s="169">
        <v>3.16</v>
      </c>
      <c r="F2973" s="169">
        <v>49.53</v>
      </c>
      <c r="G2973" s="147">
        <v>9</v>
      </c>
    </row>
    <row r="2974" spans="1:7" x14ac:dyDescent="0.25">
      <c r="A2974" s="166" t="s">
        <v>6070</v>
      </c>
      <c r="B2974" s="167" t="s">
        <v>6071</v>
      </c>
      <c r="C2974" s="168" t="s">
        <v>158</v>
      </c>
      <c r="D2974" s="169">
        <v>69.760000000000005</v>
      </c>
      <c r="E2974" s="169">
        <v>41.08</v>
      </c>
      <c r="F2974" s="169">
        <v>110.84</v>
      </c>
      <c r="G2974" s="147">
        <v>9</v>
      </c>
    </row>
    <row r="2975" spans="1:7" x14ac:dyDescent="0.25">
      <c r="A2975" s="166" t="s">
        <v>6072</v>
      </c>
      <c r="B2975" s="167" t="s">
        <v>6073</v>
      </c>
      <c r="C2975" s="168" t="s">
        <v>158</v>
      </c>
      <c r="D2975" s="169">
        <v>143.91</v>
      </c>
      <c r="E2975" s="169">
        <v>22.83</v>
      </c>
      <c r="F2975" s="169">
        <v>166.74</v>
      </c>
      <c r="G2975" s="147">
        <v>9</v>
      </c>
    </row>
    <row r="2976" spans="1:7" x14ac:dyDescent="0.25">
      <c r="A2976" s="166" t="s">
        <v>6074</v>
      </c>
      <c r="B2976" s="167" t="s">
        <v>6075</v>
      </c>
      <c r="C2976" s="168" t="s">
        <v>158</v>
      </c>
      <c r="D2976" s="169">
        <v>166.54</v>
      </c>
      <c r="E2976" s="169">
        <v>22.83</v>
      </c>
      <c r="F2976" s="169">
        <v>189.37</v>
      </c>
      <c r="G2976" s="147">
        <v>5</v>
      </c>
    </row>
    <row r="2977" spans="1:7" x14ac:dyDescent="0.25">
      <c r="A2977" s="166" t="s">
        <v>6076</v>
      </c>
      <c r="B2977" s="167" t="s">
        <v>6077</v>
      </c>
      <c r="C2977" s="168" t="s">
        <v>158</v>
      </c>
      <c r="D2977" s="169">
        <v>38.15</v>
      </c>
      <c r="E2977" s="169">
        <v>5.57</v>
      </c>
      <c r="F2977" s="169">
        <v>43.72</v>
      </c>
      <c r="G2977" s="147">
        <v>9</v>
      </c>
    </row>
    <row r="2978" spans="1:7" x14ac:dyDescent="0.25">
      <c r="A2978" s="166" t="s">
        <v>6078</v>
      </c>
      <c r="B2978" s="167" t="s">
        <v>6079</v>
      </c>
      <c r="C2978" s="168" t="s">
        <v>158</v>
      </c>
      <c r="D2978" s="169">
        <v>9.75</v>
      </c>
      <c r="E2978" s="169">
        <v>18.260000000000002</v>
      </c>
      <c r="F2978" s="169">
        <v>28.01</v>
      </c>
      <c r="G2978" s="147">
        <v>9</v>
      </c>
    </row>
    <row r="2979" spans="1:7" x14ac:dyDescent="0.25">
      <c r="A2979" s="166" t="s">
        <v>6080</v>
      </c>
      <c r="B2979" s="167" t="s">
        <v>6081</v>
      </c>
      <c r="C2979" s="168" t="s">
        <v>158</v>
      </c>
      <c r="D2979" s="169">
        <v>14.46</v>
      </c>
      <c r="E2979" s="169">
        <v>18.260000000000002</v>
      </c>
      <c r="F2979" s="169">
        <v>32.72</v>
      </c>
      <c r="G2979" s="147">
        <v>9</v>
      </c>
    </row>
    <row r="2980" spans="1:7" x14ac:dyDescent="0.25">
      <c r="A2980" s="166" t="s">
        <v>6082</v>
      </c>
      <c r="B2980" s="167" t="s">
        <v>6083</v>
      </c>
      <c r="C2980" s="168" t="s">
        <v>158</v>
      </c>
      <c r="D2980" s="169">
        <v>51.75</v>
      </c>
      <c r="E2980" s="169">
        <v>2.79</v>
      </c>
      <c r="F2980" s="169">
        <v>54.54</v>
      </c>
      <c r="G2980" s="147">
        <v>9</v>
      </c>
    </row>
    <row r="2981" spans="1:7" x14ac:dyDescent="0.25">
      <c r="A2981" s="166" t="s">
        <v>6084</v>
      </c>
      <c r="B2981" s="167" t="s">
        <v>6085</v>
      </c>
      <c r="C2981" s="168" t="s">
        <v>158</v>
      </c>
      <c r="D2981" s="169">
        <v>8.69</v>
      </c>
      <c r="E2981" s="169">
        <v>7.76</v>
      </c>
      <c r="F2981" s="169">
        <v>16.45</v>
      </c>
      <c r="G2981" s="147">
        <v>9</v>
      </c>
    </row>
    <row r="2982" spans="1:7" x14ac:dyDescent="0.25">
      <c r="A2982" s="166" t="s">
        <v>6086</v>
      </c>
      <c r="B2982" s="167" t="s">
        <v>6087</v>
      </c>
      <c r="C2982" s="168" t="s">
        <v>158</v>
      </c>
      <c r="D2982" s="169">
        <v>371.09</v>
      </c>
      <c r="E2982" s="169">
        <v>32.11</v>
      </c>
      <c r="F2982" s="169">
        <v>403.2</v>
      </c>
      <c r="G2982" s="147">
        <v>9</v>
      </c>
    </row>
    <row r="2983" spans="1:7" x14ac:dyDescent="0.25">
      <c r="A2983" s="166" t="s">
        <v>6088</v>
      </c>
      <c r="B2983" s="167" t="s">
        <v>6089</v>
      </c>
      <c r="C2983" s="168" t="s">
        <v>158</v>
      </c>
      <c r="D2983" s="169">
        <v>7.05</v>
      </c>
      <c r="E2983" s="169">
        <v>1.86</v>
      </c>
      <c r="F2983" s="169">
        <v>8.91</v>
      </c>
      <c r="G2983" s="147">
        <v>9</v>
      </c>
    </row>
    <row r="2984" spans="1:7" x14ac:dyDescent="0.25">
      <c r="A2984" s="166" t="s">
        <v>6090</v>
      </c>
      <c r="B2984" s="167" t="s">
        <v>6091</v>
      </c>
      <c r="C2984" s="168" t="s">
        <v>158</v>
      </c>
      <c r="D2984" s="169">
        <v>63.29</v>
      </c>
      <c r="E2984" s="169">
        <v>1.86</v>
      </c>
      <c r="F2984" s="169">
        <v>65.150000000000006</v>
      </c>
      <c r="G2984" s="147">
        <v>9</v>
      </c>
    </row>
    <row r="2985" spans="1:7" x14ac:dyDescent="0.25">
      <c r="A2985" s="166" t="s">
        <v>6092</v>
      </c>
      <c r="B2985" s="167" t="s">
        <v>6093</v>
      </c>
      <c r="C2985" s="168" t="s">
        <v>158</v>
      </c>
      <c r="D2985" s="169">
        <v>71.349999999999994</v>
      </c>
      <c r="E2985" s="169">
        <v>9.1300000000000008</v>
      </c>
      <c r="F2985" s="169">
        <v>80.48</v>
      </c>
      <c r="G2985" s="147">
        <v>9</v>
      </c>
    </row>
    <row r="2986" spans="1:7" x14ac:dyDescent="0.25">
      <c r="A2986" s="166" t="s">
        <v>6094</v>
      </c>
      <c r="B2986" s="167" t="s">
        <v>6095</v>
      </c>
      <c r="C2986" s="168" t="s">
        <v>158</v>
      </c>
      <c r="D2986" s="169">
        <v>28.86</v>
      </c>
      <c r="E2986" s="169">
        <v>9.1300000000000008</v>
      </c>
      <c r="F2986" s="169">
        <v>37.99</v>
      </c>
      <c r="G2986" s="147">
        <v>9</v>
      </c>
    </row>
    <row r="2987" spans="1:7" x14ac:dyDescent="0.25">
      <c r="A2987" s="166" t="s">
        <v>6096</v>
      </c>
      <c r="B2987" s="167" t="s">
        <v>6097</v>
      </c>
      <c r="C2987" s="168"/>
      <c r="D2987" s="169"/>
      <c r="E2987" s="169"/>
      <c r="F2987" s="169"/>
      <c r="G2987" s="147">
        <v>9</v>
      </c>
    </row>
    <row r="2988" spans="1:7" x14ac:dyDescent="0.25">
      <c r="A2988" s="166" t="s">
        <v>6098</v>
      </c>
      <c r="B2988" s="167" t="s">
        <v>6099</v>
      </c>
      <c r="C2988" s="168"/>
      <c r="D2988" s="169"/>
      <c r="E2988" s="169"/>
      <c r="F2988" s="169"/>
      <c r="G2988" s="147">
        <v>9</v>
      </c>
    </row>
    <row r="2989" spans="1:7" x14ac:dyDescent="0.25">
      <c r="A2989" s="166" t="s">
        <v>6100</v>
      </c>
      <c r="B2989" s="167" t="s">
        <v>6101</v>
      </c>
      <c r="C2989" s="168" t="s">
        <v>158</v>
      </c>
      <c r="D2989" s="169">
        <v>831.48</v>
      </c>
      <c r="E2989" s="169">
        <v>561.79</v>
      </c>
      <c r="F2989" s="169">
        <v>1393.27</v>
      </c>
      <c r="G2989" s="147">
        <v>9</v>
      </c>
    </row>
    <row r="2990" spans="1:7" x14ac:dyDescent="0.25">
      <c r="A2990" s="166" t="s">
        <v>6102</v>
      </c>
      <c r="B2990" s="167" t="s">
        <v>6103</v>
      </c>
      <c r="C2990" s="168" t="s">
        <v>158</v>
      </c>
      <c r="D2990" s="169">
        <v>873.59</v>
      </c>
      <c r="E2990" s="169">
        <v>561.79</v>
      </c>
      <c r="F2990" s="169">
        <v>1435.38</v>
      </c>
      <c r="G2990" s="147">
        <v>9</v>
      </c>
    </row>
    <row r="2991" spans="1:7" x14ac:dyDescent="0.25">
      <c r="A2991" s="166" t="s">
        <v>6104</v>
      </c>
      <c r="B2991" s="167" t="s">
        <v>6105</v>
      </c>
      <c r="C2991" s="168" t="s">
        <v>158</v>
      </c>
      <c r="D2991" s="169">
        <v>2474.64</v>
      </c>
      <c r="E2991" s="169">
        <v>990.7</v>
      </c>
      <c r="F2991" s="169">
        <v>3465.34</v>
      </c>
      <c r="G2991" s="147">
        <v>9</v>
      </c>
    </row>
    <row r="2992" spans="1:7" x14ac:dyDescent="0.25">
      <c r="A2992" s="166" t="s">
        <v>6106</v>
      </c>
      <c r="B2992" s="167" t="s">
        <v>6107</v>
      </c>
      <c r="C2992" s="168" t="s">
        <v>158</v>
      </c>
      <c r="D2992" s="169">
        <v>2581.88</v>
      </c>
      <c r="E2992" s="169">
        <v>990.7</v>
      </c>
      <c r="F2992" s="169">
        <v>3572.58</v>
      </c>
      <c r="G2992" s="147">
        <v>9</v>
      </c>
    </row>
    <row r="2993" spans="1:7" x14ac:dyDescent="0.25">
      <c r="A2993" s="166" t="s">
        <v>6108</v>
      </c>
      <c r="B2993" s="167" t="s">
        <v>6109</v>
      </c>
      <c r="C2993" s="168" t="s">
        <v>158</v>
      </c>
      <c r="D2993" s="169">
        <v>2889.31</v>
      </c>
      <c r="E2993" s="169">
        <v>990.7</v>
      </c>
      <c r="F2993" s="169">
        <v>3880.01</v>
      </c>
      <c r="G2993" s="147">
        <v>9</v>
      </c>
    </row>
    <row r="2994" spans="1:7" x14ac:dyDescent="0.25">
      <c r="A2994" s="166" t="s">
        <v>6110</v>
      </c>
      <c r="B2994" s="167" t="s">
        <v>6111</v>
      </c>
      <c r="C2994" s="168" t="s">
        <v>158</v>
      </c>
      <c r="D2994" s="169">
        <v>3234.33</v>
      </c>
      <c r="E2994" s="169">
        <v>990.7</v>
      </c>
      <c r="F2994" s="169">
        <v>4225.03</v>
      </c>
      <c r="G2994" s="147">
        <v>9</v>
      </c>
    </row>
    <row r="2995" spans="1:7" x14ac:dyDescent="0.25">
      <c r="A2995" s="166" t="s">
        <v>6112</v>
      </c>
      <c r="B2995" s="167" t="s">
        <v>6113</v>
      </c>
      <c r="C2995" s="168"/>
      <c r="D2995" s="169"/>
      <c r="E2995" s="169"/>
      <c r="F2995" s="169"/>
      <c r="G2995" s="147">
        <v>9</v>
      </c>
    </row>
    <row r="2996" spans="1:7" x14ac:dyDescent="0.25">
      <c r="A2996" s="166" t="s">
        <v>6114</v>
      </c>
      <c r="B2996" s="167" t="s">
        <v>6115</v>
      </c>
      <c r="C2996" s="168" t="s">
        <v>158</v>
      </c>
      <c r="D2996" s="169">
        <v>2407.64</v>
      </c>
      <c r="E2996" s="169">
        <v>716.2</v>
      </c>
      <c r="F2996" s="169">
        <v>3123.84</v>
      </c>
      <c r="G2996" s="147">
        <v>9</v>
      </c>
    </row>
    <row r="2997" spans="1:7" x14ac:dyDescent="0.25">
      <c r="A2997" s="166" t="s">
        <v>6116</v>
      </c>
      <c r="B2997" s="167" t="s">
        <v>6117</v>
      </c>
      <c r="C2997" s="168" t="s">
        <v>158</v>
      </c>
      <c r="D2997" s="169">
        <v>5738.11</v>
      </c>
      <c r="E2997" s="169">
        <v>1529.87</v>
      </c>
      <c r="F2997" s="169">
        <v>7267.98</v>
      </c>
      <c r="G2997" s="147">
        <v>9</v>
      </c>
    </row>
    <row r="2998" spans="1:7" x14ac:dyDescent="0.25">
      <c r="A2998" s="166" t="s">
        <v>6118</v>
      </c>
      <c r="B2998" s="167" t="s">
        <v>6119</v>
      </c>
      <c r="C2998" s="168" t="s">
        <v>158</v>
      </c>
      <c r="D2998" s="169">
        <v>9518.2199999999993</v>
      </c>
      <c r="E2998" s="169">
        <v>2016.62</v>
      </c>
      <c r="F2998" s="169">
        <v>11534.84</v>
      </c>
      <c r="G2998" s="147">
        <v>9</v>
      </c>
    </row>
    <row r="2999" spans="1:7" x14ac:dyDescent="0.25">
      <c r="A2999" s="166" t="s">
        <v>6120</v>
      </c>
      <c r="B2999" s="167" t="s">
        <v>6121</v>
      </c>
      <c r="C2999" s="168" t="s">
        <v>158</v>
      </c>
      <c r="D2999" s="169">
        <v>13279.27</v>
      </c>
      <c r="E2999" s="169">
        <v>2444.96</v>
      </c>
      <c r="F2999" s="169">
        <v>15724.23</v>
      </c>
      <c r="G2999" s="147">
        <v>9</v>
      </c>
    </row>
    <row r="3000" spans="1:7" x14ac:dyDescent="0.25">
      <c r="A3000" s="166" t="s">
        <v>6122</v>
      </c>
      <c r="B3000" s="167" t="s">
        <v>6123</v>
      </c>
      <c r="C3000" s="168" t="s">
        <v>158</v>
      </c>
      <c r="D3000" s="169">
        <v>578.41999999999996</v>
      </c>
      <c r="E3000" s="169">
        <v>486.62</v>
      </c>
      <c r="F3000" s="169">
        <v>1065.04</v>
      </c>
      <c r="G3000" s="147">
        <v>9</v>
      </c>
    </row>
    <row r="3001" spans="1:7" x14ac:dyDescent="0.25">
      <c r="A3001" s="166" t="s">
        <v>6124</v>
      </c>
      <c r="B3001" s="167" t="s">
        <v>6125</v>
      </c>
      <c r="C3001" s="168"/>
      <c r="D3001" s="169"/>
      <c r="E3001" s="169"/>
      <c r="F3001" s="169"/>
      <c r="G3001" s="147">
        <v>9</v>
      </c>
    </row>
    <row r="3002" spans="1:7" x14ac:dyDescent="0.25">
      <c r="A3002" s="166" t="s">
        <v>6126</v>
      </c>
      <c r="B3002" s="167" t="s">
        <v>6127</v>
      </c>
      <c r="C3002" s="168" t="s">
        <v>158</v>
      </c>
      <c r="D3002" s="169">
        <v>1766.12</v>
      </c>
      <c r="E3002" s="169">
        <v>34.24</v>
      </c>
      <c r="F3002" s="169">
        <v>1800.36</v>
      </c>
      <c r="G3002" s="147">
        <v>2</v>
      </c>
    </row>
    <row r="3003" spans="1:7" x14ac:dyDescent="0.25">
      <c r="A3003" s="166" t="s">
        <v>6128</v>
      </c>
      <c r="B3003" s="167" t="s">
        <v>6129</v>
      </c>
      <c r="C3003" s="168" t="s">
        <v>158</v>
      </c>
      <c r="D3003" s="169">
        <v>3124.82</v>
      </c>
      <c r="E3003" s="169">
        <v>34.24</v>
      </c>
      <c r="F3003" s="169">
        <v>3159.06</v>
      </c>
      <c r="G3003" s="147">
        <v>5</v>
      </c>
    </row>
    <row r="3004" spans="1:7" x14ac:dyDescent="0.25">
      <c r="A3004" s="166" t="s">
        <v>6130</v>
      </c>
      <c r="B3004" s="167" t="s">
        <v>6131</v>
      </c>
      <c r="C3004" s="168" t="s">
        <v>158</v>
      </c>
      <c r="D3004" s="169">
        <v>611.79999999999995</v>
      </c>
      <c r="E3004" s="169">
        <v>54.78</v>
      </c>
      <c r="F3004" s="169">
        <v>666.58</v>
      </c>
      <c r="G3004" s="147">
        <v>9</v>
      </c>
    </row>
    <row r="3005" spans="1:7" x14ac:dyDescent="0.25">
      <c r="A3005" s="166" t="s">
        <v>6132</v>
      </c>
      <c r="B3005" s="167" t="s">
        <v>6133</v>
      </c>
      <c r="C3005" s="168" t="s">
        <v>158</v>
      </c>
      <c r="D3005" s="169">
        <v>1027.01</v>
      </c>
      <c r="E3005" s="169">
        <v>54.78</v>
      </c>
      <c r="F3005" s="169">
        <v>1081.79</v>
      </c>
      <c r="G3005" s="147">
        <v>9</v>
      </c>
    </row>
    <row r="3006" spans="1:7" x14ac:dyDescent="0.25">
      <c r="A3006" s="166" t="s">
        <v>6134</v>
      </c>
      <c r="B3006" s="167" t="s">
        <v>6135</v>
      </c>
      <c r="C3006" s="168" t="s">
        <v>158</v>
      </c>
      <c r="D3006" s="169">
        <v>2383.35</v>
      </c>
      <c r="E3006" s="169">
        <v>34.24</v>
      </c>
      <c r="F3006" s="169">
        <v>2417.59</v>
      </c>
      <c r="G3006" s="147">
        <v>9</v>
      </c>
    </row>
    <row r="3007" spans="1:7" x14ac:dyDescent="0.25">
      <c r="A3007" s="166" t="s">
        <v>6136</v>
      </c>
      <c r="B3007" s="167" t="s">
        <v>6137</v>
      </c>
      <c r="C3007" s="168"/>
      <c r="D3007" s="169"/>
      <c r="E3007" s="169"/>
      <c r="F3007" s="169"/>
      <c r="G3007" s="147">
        <v>9</v>
      </c>
    </row>
    <row r="3008" spans="1:7" x14ac:dyDescent="0.25">
      <c r="A3008" s="166" t="s">
        <v>6138</v>
      </c>
      <c r="B3008" s="167" t="s">
        <v>6139</v>
      </c>
      <c r="C3008" s="168" t="s">
        <v>158</v>
      </c>
      <c r="D3008" s="169">
        <v>1054.1300000000001</v>
      </c>
      <c r="E3008" s="169"/>
      <c r="F3008" s="169">
        <v>1054.1300000000001</v>
      </c>
      <c r="G3008" s="147">
        <v>9</v>
      </c>
    </row>
    <row r="3009" spans="1:7" x14ac:dyDescent="0.25">
      <c r="A3009" s="166" t="s">
        <v>6140</v>
      </c>
      <c r="B3009" s="167" t="s">
        <v>6141</v>
      </c>
      <c r="C3009" s="168"/>
      <c r="D3009" s="169"/>
      <c r="E3009" s="169"/>
      <c r="F3009" s="169"/>
      <c r="G3009" s="147">
        <v>9</v>
      </c>
    </row>
    <row r="3010" spans="1:7" x14ac:dyDescent="0.25">
      <c r="A3010" s="166" t="s">
        <v>6142</v>
      </c>
      <c r="B3010" s="167" t="s">
        <v>6143</v>
      </c>
      <c r="C3010" s="168"/>
      <c r="D3010" s="169"/>
      <c r="E3010" s="169"/>
      <c r="F3010" s="169"/>
      <c r="G3010" s="147">
        <v>5</v>
      </c>
    </row>
    <row r="3011" spans="1:7" x14ac:dyDescent="0.25">
      <c r="A3011" s="166" t="s">
        <v>6144</v>
      </c>
      <c r="B3011" s="167" t="s">
        <v>6145</v>
      </c>
      <c r="C3011" s="168" t="s">
        <v>268</v>
      </c>
      <c r="D3011" s="169">
        <v>5.95</v>
      </c>
      <c r="E3011" s="169">
        <v>22.83</v>
      </c>
      <c r="F3011" s="169">
        <v>28.78</v>
      </c>
      <c r="G3011" s="147">
        <v>9</v>
      </c>
    </row>
    <row r="3012" spans="1:7" x14ac:dyDescent="0.25">
      <c r="A3012" s="166" t="s">
        <v>6146</v>
      </c>
      <c r="B3012" s="167" t="s">
        <v>6147</v>
      </c>
      <c r="C3012" s="168" t="s">
        <v>268</v>
      </c>
      <c r="D3012" s="169">
        <v>6.25</v>
      </c>
      <c r="E3012" s="169">
        <v>22.83</v>
      </c>
      <c r="F3012" s="169">
        <v>29.08</v>
      </c>
      <c r="G3012" s="147">
        <v>9</v>
      </c>
    </row>
    <row r="3013" spans="1:7" x14ac:dyDescent="0.25">
      <c r="A3013" s="166" t="s">
        <v>6148</v>
      </c>
      <c r="B3013" s="167" t="s">
        <v>6149</v>
      </c>
      <c r="C3013" s="168" t="s">
        <v>268</v>
      </c>
      <c r="D3013" s="169">
        <v>14.26</v>
      </c>
      <c r="E3013" s="169">
        <v>22.83</v>
      </c>
      <c r="F3013" s="169">
        <v>37.090000000000003</v>
      </c>
      <c r="G3013" s="147">
        <v>9</v>
      </c>
    </row>
    <row r="3014" spans="1:7" ht="30" x14ac:dyDescent="0.25">
      <c r="A3014" s="166" t="s">
        <v>6150</v>
      </c>
      <c r="B3014" s="167" t="s">
        <v>6151</v>
      </c>
      <c r="C3014" s="168" t="s">
        <v>268</v>
      </c>
      <c r="D3014" s="169">
        <v>22.96</v>
      </c>
      <c r="E3014" s="169">
        <v>22.83</v>
      </c>
      <c r="F3014" s="169">
        <v>45.79</v>
      </c>
      <c r="G3014" s="147">
        <v>9</v>
      </c>
    </row>
    <row r="3015" spans="1:7" ht="30" x14ac:dyDescent="0.25">
      <c r="A3015" s="166" t="s">
        <v>6152</v>
      </c>
      <c r="B3015" s="167" t="s">
        <v>6153</v>
      </c>
      <c r="C3015" s="168" t="s">
        <v>268</v>
      </c>
      <c r="D3015" s="169">
        <v>21.07</v>
      </c>
      <c r="E3015" s="169">
        <v>27.39</v>
      </c>
      <c r="F3015" s="169">
        <v>48.46</v>
      </c>
      <c r="G3015" s="147">
        <v>9</v>
      </c>
    </row>
    <row r="3016" spans="1:7" x14ac:dyDescent="0.25">
      <c r="A3016" s="166" t="s">
        <v>6154</v>
      </c>
      <c r="B3016" s="167" t="s">
        <v>6155</v>
      </c>
      <c r="C3016" s="168" t="s">
        <v>268</v>
      </c>
      <c r="D3016" s="169">
        <v>42.38</v>
      </c>
      <c r="E3016" s="169">
        <v>31.96</v>
      </c>
      <c r="F3016" s="169">
        <v>74.34</v>
      </c>
      <c r="G3016" s="147">
        <v>5</v>
      </c>
    </row>
    <row r="3017" spans="1:7" ht="30" x14ac:dyDescent="0.25">
      <c r="A3017" s="166" t="s">
        <v>6156</v>
      </c>
      <c r="B3017" s="167" t="s">
        <v>6157</v>
      </c>
      <c r="C3017" s="168" t="s">
        <v>268</v>
      </c>
      <c r="D3017" s="169">
        <v>59.93</v>
      </c>
      <c r="E3017" s="169">
        <v>41.08</v>
      </c>
      <c r="F3017" s="169">
        <v>101.01</v>
      </c>
      <c r="G3017" s="147">
        <v>9</v>
      </c>
    </row>
    <row r="3018" spans="1:7" x14ac:dyDescent="0.25">
      <c r="A3018" s="166" t="s">
        <v>6158</v>
      </c>
      <c r="B3018" s="167" t="s">
        <v>6159</v>
      </c>
      <c r="C3018" s="168" t="s">
        <v>268</v>
      </c>
      <c r="D3018" s="169">
        <v>71.349999999999994</v>
      </c>
      <c r="E3018" s="169">
        <v>45.65</v>
      </c>
      <c r="F3018" s="169">
        <v>117</v>
      </c>
      <c r="G3018" s="147">
        <v>9</v>
      </c>
    </row>
    <row r="3019" spans="1:7" x14ac:dyDescent="0.25">
      <c r="A3019" s="166" t="s">
        <v>6160</v>
      </c>
      <c r="B3019" s="167" t="s">
        <v>6161</v>
      </c>
      <c r="C3019" s="168" t="s">
        <v>268</v>
      </c>
      <c r="D3019" s="169">
        <v>144.72</v>
      </c>
      <c r="E3019" s="169">
        <v>50.22</v>
      </c>
      <c r="F3019" s="169">
        <v>194.94</v>
      </c>
      <c r="G3019" s="147">
        <v>9</v>
      </c>
    </row>
    <row r="3020" spans="1:7" x14ac:dyDescent="0.25">
      <c r="A3020" s="166" t="s">
        <v>6162</v>
      </c>
      <c r="B3020" s="167" t="s">
        <v>6163</v>
      </c>
      <c r="C3020" s="168"/>
      <c r="D3020" s="169"/>
      <c r="E3020" s="169"/>
      <c r="F3020" s="169"/>
      <c r="G3020" s="147">
        <v>9</v>
      </c>
    </row>
    <row r="3021" spans="1:7" ht="30" x14ac:dyDescent="0.25">
      <c r="A3021" s="166" t="s">
        <v>6164</v>
      </c>
      <c r="B3021" s="167" t="s">
        <v>6165</v>
      </c>
      <c r="C3021" s="168" t="s">
        <v>268</v>
      </c>
      <c r="D3021" s="169">
        <v>11.91</v>
      </c>
      <c r="E3021" s="169">
        <v>22.83</v>
      </c>
      <c r="F3021" s="169">
        <v>34.74</v>
      </c>
      <c r="G3021" s="147">
        <v>9</v>
      </c>
    </row>
    <row r="3022" spans="1:7" ht="30" x14ac:dyDescent="0.25">
      <c r="A3022" s="166" t="s">
        <v>6166</v>
      </c>
      <c r="B3022" s="167" t="s">
        <v>6167</v>
      </c>
      <c r="C3022" s="168" t="s">
        <v>268</v>
      </c>
      <c r="D3022" s="169">
        <v>16.260000000000002</v>
      </c>
      <c r="E3022" s="169">
        <v>27.39</v>
      </c>
      <c r="F3022" s="169">
        <v>43.65</v>
      </c>
      <c r="G3022" s="147">
        <v>5</v>
      </c>
    </row>
    <row r="3023" spans="1:7" ht="30" x14ac:dyDescent="0.25">
      <c r="A3023" s="166" t="s">
        <v>6168</v>
      </c>
      <c r="B3023" s="167" t="s">
        <v>6169</v>
      </c>
      <c r="C3023" s="168" t="s">
        <v>268</v>
      </c>
      <c r="D3023" s="169">
        <v>28.38</v>
      </c>
      <c r="E3023" s="169">
        <v>41.08</v>
      </c>
      <c r="F3023" s="169">
        <v>69.459999999999994</v>
      </c>
      <c r="G3023" s="147">
        <v>9</v>
      </c>
    </row>
    <row r="3024" spans="1:7" ht="30" x14ac:dyDescent="0.25">
      <c r="A3024" s="166" t="s">
        <v>6170</v>
      </c>
      <c r="B3024" s="167" t="s">
        <v>6171</v>
      </c>
      <c r="C3024" s="168" t="s">
        <v>268</v>
      </c>
      <c r="D3024" s="169">
        <v>24.32</v>
      </c>
      <c r="E3024" s="169">
        <v>50.22</v>
      </c>
      <c r="F3024" s="169">
        <v>74.540000000000006</v>
      </c>
      <c r="G3024" s="147">
        <v>2</v>
      </c>
    </row>
    <row r="3025" spans="1:7" x14ac:dyDescent="0.25">
      <c r="A3025" s="166" t="s">
        <v>6172</v>
      </c>
      <c r="B3025" s="167" t="s">
        <v>6173</v>
      </c>
      <c r="C3025" s="168"/>
      <c r="D3025" s="169"/>
      <c r="E3025" s="169"/>
      <c r="F3025" s="169"/>
      <c r="G3025" s="147">
        <v>5</v>
      </c>
    </row>
    <row r="3026" spans="1:7" ht="30" x14ac:dyDescent="0.25">
      <c r="A3026" s="166" t="s">
        <v>6174</v>
      </c>
      <c r="B3026" s="167" t="s">
        <v>6175</v>
      </c>
      <c r="C3026" s="168" t="s">
        <v>268</v>
      </c>
      <c r="D3026" s="169">
        <v>21.66</v>
      </c>
      <c r="E3026" s="169">
        <v>27.39</v>
      </c>
      <c r="F3026" s="169">
        <v>49.05</v>
      </c>
      <c r="G3026" s="147">
        <v>9</v>
      </c>
    </row>
    <row r="3027" spans="1:7" ht="30" x14ac:dyDescent="0.25">
      <c r="A3027" s="166" t="s">
        <v>6176</v>
      </c>
      <c r="B3027" s="167" t="s">
        <v>6177</v>
      </c>
      <c r="C3027" s="168" t="s">
        <v>268</v>
      </c>
      <c r="D3027" s="169">
        <v>39.32</v>
      </c>
      <c r="E3027" s="169">
        <v>41.08</v>
      </c>
      <c r="F3027" s="169">
        <v>80.400000000000006</v>
      </c>
      <c r="G3027" s="147">
        <v>9</v>
      </c>
    </row>
    <row r="3028" spans="1:7" ht="30" x14ac:dyDescent="0.25">
      <c r="A3028" s="166" t="s">
        <v>6178</v>
      </c>
      <c r="B3028" s="167" t="s">
        <v>6179</v>
      </c>
      <c r="C3028" s="168" t="s">
        <v>268</v>
      </c>
      <c r="D3028" s="169">
        <v>54.23</v>
      </c>
      <c r="E3028" s="169">
        <v>50.22</v>
      </c>
      <c r="F3028" s="169">
        <v>104.45</v>
      </c>
      <c r="G3028" s="147">
        <v>9</v>
      </c>
    </row>
    <row r="3029" spans="1:7" ht="30" x14ac:dyDescent="0.25">
      <c r="A3029" s="166" t="s">
        <v>6180</v>
      </c>
      <c r="B3029" s="167" t="s">
        <v>6181</v>
      </c>
      <c r="C3029" s="168" t="s">
        <v>268</v>
      </c>
      <c r="D3029" s="169">
        <v>106.88</v>
      </c>
      <c r="E3029" s="169">
        <v>50.22</v>
      </c>
      <c r="F3029" s="169">
        <v>157.1</v>
      </c>
      <c r="G3029" s="147">
        <v>9</v>
      </c>
    </row>
    <row r="3030" spans="1:7" ht="30" x14ac:dyDescent="0.25">
      <c r="A3030" s="166" t="s">
        <v>6182</v>
      </c>
      <c r="B3030" s="167" t="s">
        <v>6183</v>
      </c>
      <c r="C3030" s="168" t="s">
        <v>268</v>
      </c>
      <c r="D3030" s="169">
        <v>18.75</v>
      </c>
      <c r="E3030" s="169">
        <v>22.83</v>
      </c>
      <c r="F3030" s="169">
        <v>41.58</v>
      </c>
      <c r="G3030" s="147">
        <v>9</v>
      </c>
    </row>
    <row r="3031" spans="1:7" x14ac:dyDescent="0.25">
      <c r="A3031" s="166" t="s">
        <v>6184</v>
      </c>
      <c r="B3031" s="167" t="s">
        <v>6185</v>
      </c>
      <c r="C3031" s="168"/>
      <c r="D3031" s="169"/>
      <c r="E3031" s="169"/>
      <c r="F3031" s="169"/>
      <c r="G3031" s="147">
        <v>9</v>
      </c>
    </row>
    <row r="3032" spans="1:7" ht="30" x14ac:dyDescent="0.25">
      <c r="A3032" s="166" t="s">
        <v>6186</v>
      </c>
      <c r="B3032" s="167" t="s">
        <v>6187</v>
      </c>
      <c r="C3032" s="168" t="s">
        <v>268</v>
      </c>
      <c r="D3032" s="169">
        <v>27.55</v>
      </c>
      <c r="E3032" s="169">
        <v>16.059999999999999</v>
      </c>
      <c r="F3032" s="169">
        <v>43.61</v>
      </c>
      <c r="G3032" s="147">
        <v>9</v>
      </c>
    </row>
    <row r="3033" spans="1:7" ht="30" x14ac:dyDescent="0.25">
      <c r="A3033" s="166" t="s">
        <v>6188</v>
      </c>
      <c r="B3033" s="167" t="s">
        <v>6189</v>
      </c>
      <c r="C3033" s="168" t="s">
        <v>268</v>
      </c>
      <c r="D3033" s="169">
        <v>51.01</v>
      </c>
      <c r="E3033" s="169">
        <v>16.059999999999999</v>
      </c>
      <c r="F3033" s="169">
        <v>67.069999999999993</v>
      </c>
      <c r="G3033" s="147">
        <v>9</v>
      </c>
    </row>
    <row r="3034" spans="1:7" ht="30" x14ac:dyDescent="0.25">
      <c r="A3034" s="166" t="s">
        <v>6190</v>
      </c>
      <c r="B3034" s="167" t="s">
        <v>6191</v>
      </c>
      <c r="C3034" s="168" t="s">
        <v>268</v>
      </c>
      <c r="D3034" s="169">
        <v>92.3</v>
      </c>
      <c r="E3034" s="169">
        <v>16.059999999999999</v>
      </c>
      <c r="F3034" s="169">
        <v>108.36</v>
      </c>
      <c r="G3034" s="147">
        <v>9</v>
      </c>
    </row>
    <row r="3035" spans="1:7" x14ac:dyDescent="0.25">
      <c r="A3035" s="166" t="s">
        <v>6192</v>
      </c>
      <c r="B3035" s="167" t="s">
        <v>6193</v>
      </c>
      <c r="C3035" s="168" t="s">
        <v>268</v>
      </c>
      <c r="D3035" s="169">
        <v>76.64</v>
      </c>
      <c r="E3035" s="169">
        <v>16.059999999999999</v>
      </c>
      <c r="F3035" s="169">
        <v>92.7</v>
      </c>
      <c r="G3035" s="147">
        <v>5</v>
      </c>
    </row>
    <row r="3036" spans="1:7" x14ac:dyDescent="0.25">
      <c r="A3036" s="166" t="s">
        <v>6194</v>
      </c>
      <c r="B3036" s="167" t="s">
        <v>6195</v>
      </c>
      <c r="C3036" s="168" t="s">
        <v>268</v>
      </c>
      <c r="D3036" s="169">
        <v>139.38999999999999</v>
      </c>
      <c r="E3036" s="169">
        <v>16.059999999999999</v>
      </c>
      <c r="F3036" s="169">
        <v>155.44999999999999</v>
      </c>
      <c r="G3036" s="147">
        <v>9</v>
      </c>
    </row>
    <row r="3037" spans="1:7" x14ac:dyDescent="0.25">
      <c r="A3037" s="166" t="s">
        <v>6196</v>
      </c>
      <c r="B3037" s="167" t="s">
        <v>6197</v>
      </c>
      <c r="C3037" s="168" t="s">
        <v>268</v>
      </c>
      <c r="D3037" s="169">
        <v>208.39</v>
      </c>
      <c r="E3037" s="169">
        <v>32.11</v>
      </c>
      <c r="F3037" s="169">
        <v>240.5</v>
      </c>
      <c r="G3037" s="147">
        <v>9</v>
      </c>
    </row>
    <row r="3038" spans="1:7" x14ac:dyDescent="0.25">
      <c r="A3038" s="166" t="s">
        <v>6198</v>
      </c>
      <c r="B3038" s="167" t="s">
        <v>6199</v>
      </c>
      <c r="C3038" s="168" t="s">
        <v>268</v>
      </c>
      <c r="D3038" s="169">
        <v>370.97</v>
      </c>
      <c r="E3038" s="169">
        <v>32.11</v>
      </c>
      <c r="F3038" s="169">
        <v>403.08</v>
      </c>
      <c r="G3038" s="147">
        <v>9</v>
      </c>
    </row>
    <row r="3039" spans="1:7" x14ac:dyDescent="0.25">
      <c r="A3039" s="166" t="s">
        <v>6200</v>
      </c>
      <c r="B3039" s="167" t="s">
        <v>6201</v>
      </c>
      <c r="C3039" s="168" t="s">
        <v>268</v>
      </c>
      <c r="D3039" s="169">
        <v>494.37</v>
      </c>
      <c r="E3039" s="169">
        <v>32.11</v>
      </c>
      <c r="F3039" s="169">
        <v>526.48</v>
      </c>
      <c r="G3039" s="147">
        <v>9</v>
      </c>
    </row>
    <row r="3040" spans="1:7" x14ac:dyDescent="0.25">
      <c r="A3040" s="166" t="s">
        <v>6202</v>
      </c>
      <c r="B3040" s="167" t="s">
        <v>6203</v>
      </c>
      <c r="C3040" s="168"/>
      <c r="D3040" s="169"/>
      <c r="E3040" s="169"/>
      <c r="F3040" s="169"/>
      <c r="G3040" s="147">
        <v>5</v>
      </c>
    </row>
    <row r="3041" spans="1:7" ht="30" x14ac:dyDescent="0.25">
      <c r="A3041" s="170" t="s">
        <v>40</v>
      </c>
      <c r="B3041" s="167" t="s">
        <v>6204</v>
      </c>
      <c r="C3041" s="168" t="s">
        <v>268</v>
      </c>
      <c r="D3041" s="169">
        <v>28.58</v>
      </c>
      <c r="E3041" s="169">
        <v>16.059999999999999</v>
      </c>
      <c r="F3041" s="169">
        <v>44.64</v>
      </c>
      <c r="G3041" s="147">
        <v>9</v>
      </c>
    </row>
    <row r="3042" spans="1:7" ht="30" x14ac:dyDescent="0.25">
      <c r="A3042" s="166" t="s">
        <v>6205</v>
      </c>
      <c r="B3042" s="167" t="s">
        <v>6206</v>
      </c>
      <c r="C3042" s="168" t="s">
        <v>268</v>
      </c>
      <c r="D3042" s="169">
        <v>48.85</v>
      </c>
      <c r="E3042" s="169">
        <v>16.059999999999999</v>
      </c>
      <c r="F3042" s="169">
        <v>64.91</v>
      </c>
      <c r="G3042" s="147">
        <v>9</v>
      </c>
    </row>
    <row r="3043" spans="1:7" ht="30" x14ac:dyDescent="0.25">
      <c r="A3043" s="166" t="s">
        <v>6207</v>
      </c>
      <c r="B3043" s="167" t="s">
        <v>6208</v>
      </c>
      <c r="C3043" s="168" t="s">
        <v>268</v>
      </c>
      <c r="D3043" s="169">
        <v>90.06</v>
      </c>
      <c r="E3043" s="169">
        <v>32.11</v>
      </c>
      <c r="F3043" s="169">
        <v>122.17</v>
      </c>
      <c r="G3043" s="147">
        <v>9</v>
      </c>
    </row>
    <row r="3044" spans="1:7" ht="30" x14ac:dyDescent="0.25">
      <c r="A3044" s="166" t="s">
        <v>6209</v>
      </c>
      <c r="B3044" s="167" t="s">
        <v>6210</v>
      </c>
      <c r="C3044" s="168" t="s">
        <v>268</v>
      </c>
      <c r="D3044" s="169">
        <v>140</v>
      </c>
      <c r="E3044" s="169">
        <v>32.11</v>
      </c>
      <c r="F3044" s="169">
        <v>172.11</v>
      </c>
      <c r="G3044" s="147">
        <v>9</v>
      </c>
    </row>
    <row r="3045" spans="1:7" ht="30" x14ac:dyDescent="0.25">
      <c r="A3045" s="166" t="s">
        <v>6211</v>
      </c>
      <c r="B3045" s="167" t="s">
        <v>6212</v>
      </c>
      <c r="C3045" s="168" t="s">
        <v>268</v>
      </c>
      <c r="D3045" s="169">
        <v>239.86</v>
      </c>
      <c r="E3045" s="169">
        <v>32.11</v>
      </c>
      <c r="F3045" s="169">
        <v>271.97000000000003</v>
      </c>
      <c r="G3045" s="147">
        <v>9</v>
      </c>
    </row>
    <row r="3046" spans="1:7" ht="30" x14ac:dyDescent="0.25">
      <c r="A3046" s="166" t="s">
        <v>6213</v>
      </c>
      <c r="B3046" s="167" t="s">
        <v>6214</v>
      </c>
      <c r="C3046" s="168" t="s">
        <v>268</v>
      </c>
      <c r="D3046" s="169">
        <v>388.23</v>
      </c>
      <c r="E3046" s="169">
        <v>32.11</v>
      </c>
      <c r="F3046" s="169">
        <v>420.34</v>
      </c>
      <c r="G3046" s="147">
        <v>5</v>
      </c>
    </row>
    <row r="3047" spans="1:7" x14ac:dyDescent="0.25">
      <c r="A3047" s="166" t="s">
        <v>6215</v>
      </c>
      <c r="B3047" s="167" t="s">
        <v>6216</v>
      </c>
      <c r="C3047" s="168"/>
      <c r="D3047" s="169"/>
      <c r="E3047" s="169"/>
      <c r="F3047" s="169"/>
      <c r="G3047" s="147">
        <v>9</v>
      </c>
    </row>
    <row r="3048" spans="1:7" x14ac:dyDescent="0.25">
      <c r="A3048" s="166" t="s">
        <v>6217</v>
      </c>
      <c r="B3048" s="167" t="s">
        <v>6218</v>
      </c>
      <c r="C3048" s="168" t="s">
        <v>268</v>
      </c>
      <c r="D3048" s="169">
        <v>37.89</v>
      </c>
      <c r="E3048" s="169">
        <v>45.65</v>
      </c>
      <c r="F3048" s="169">
        <v>83.54</v>
      </c>
      <c r="G3048" s="147">
        <v>9</v>
      </c>
    </row>
    <row r="3049" spans="1:7" x14ac:dyDescent="0.25">
      <c r="A3049" s="166" t="s">
        <v>6219</v>
      </c>
      <c r="B3049" s="167" t="s">
        <v>6220</v>
      </c>
      <c r="C3049" s="168" t="s">
        <v>268</v>
      </c>
      <c r="D3049" s="169">
        <v>39.869999999999997</v>
      </c>
      <c r="E3049" s="169">
        <v>50.22</v>
      </c>
      <c r="F3049" s="169">
        <v>90.09</v>
      </c>
      <c r="G3049" s="147">
        <v>9</v>
      </c>
    </row>
    <row r="3050" spans="1:7" x14ac:dyDescent="0.25">
      <c r="A3050" s="166" t="s">
        <v>6221</v>
      </c>
      <c r="B3050" s="167" t="s">
        <v>6222</v>
      </c>
      <c r="C3050" s="168" t="s">
        <v>268</v>
      </c>
      <c r="D3050" s="169">
        <v>54.29</v>
      </c>
      <c r="E3050" s="169">
        <v>59.34</v>
      </c>
      <c r="F3050" s="169">
        <v>113.63</v>
      </c>
      <c r="G3050" s="147">
        <v>9</v>
      </c>
    </row>
    <row r="3051" spans="1:7" x14ac:dyDescent="0.25">
      <c r="A3051" s="166" t="s">
        <v>6223</v>
      </c>
      <c r="B3051" s="167" t="s">
        <v>6224</v>
      </c>
      <c r="C3051" s="168" t="s">
        <v>268</v>
      </c>
      <c r="D3051" s="169">
        <v>70.349999999999994</v>
      </c>
      <c r="E3051" s="169">
        <v>63.91</v>
      </c>
      <c r="F3051" s="169">
        <v>134.26</v>
      </c>
      <c r="G3051" s="147">
        <v>9</v>
      </c>
    </row>
    <row r="3052" spans="1:7" x14ac:dyDescent="0.25">
      <c r="A3052" s="166" t="s">
        <v>6225</v>
      </c>
      <c r="B3052" s="167" t="s">
        <v>6226</v>
      </c>
      <c r="C3052" s="168" t="s">
        <v>268</v>
      </c>
      <c r="D3052" s="169">
        <v>82.44</v>
      </c>
      <c r="E3052" s="169">
        <v>73.040000000000006</v>
      </c>
      <c r="F3052" s="169">
        <v>155.47999999999999</v>
      </c>
      <c r="G3052" s="147">
        <v>9</v>
      </c>
    </row>
    <row r="3053" spans="1:7" x14ac:dyDescent="0.25">
      <c r="A3053" s="166" t="s">
        <v>6227</v>
      </c>
      <c r="B3053" s="167" t="s">
        <v>6228</v>
      </c>
      <c r="C3053" s="168" t="s">
        <v>268</v>
      </c>
      <c r="D3053" s="169">
        <v>105.78</v>
      </c>
      <c r="E3053" s="169">
        <v>82.17</v>
      </c>
      <c r="F3053" s="169">
        <v>187.95</v>
      </c>
      <c r="G3053" s="147">
        <v>9</v>
      </c>
    </row>
    <row r="3054" spans="1:7" x14ac:dyDescent="0.25">
      <c r="A3054" s="166" t="s">
        <v>6229</v>
      </c>
      <c r="B3054" s="167" t="s">
        <v>6230</v>
      </c>
      <c r="C3054" s="168" t="s">
        <v>268</v>
      </c>
      <c r="D3054" s="169">
        <v>134.32</v>
      </c>
      <c r="E3054" s="169">
        <v>91.3</v>
      </c>
      <c r="F3054" s="169">
        <v>225.62</v>
      </c>
      <c r="G3054" s="147">
        <v>9</v>
      </c>
    </row>
    <row r="3055" spans="1:7" x14ac:dyDescent="0.25">
      <c r="A3055" s="166" t="s">
        <v>6231</v>
      </c>
      <c r="B3055" s="167" t="s">
        <v>6232</v>
      </c>
      <c r="C3055" s="168" t="s">
        <v>268</v>
      </c>
      <c r="D3055" s="169">
        <v>156.33000000000001</v>
      </c>
      <c r="E3055" s="169">
        <v>102.71</v>
      </c>
      <c r="F3055" s="169">
        <v>259.04000000000002</v>
      </c>
      <c r="G3055" s="147">
        <v>5</v>
      </c>
    </row>
    <row r="3056" spans="1:7" x14ac:dyDescent="0.25">
      <c r="A3056" s="166" t="s">
        <v>6233</v>
      </c>
      <c r="B3056" s="167" t="s">
        <v>6234</v>
      </c>
      <c r="C3056" s="168" t="s">
        <v>268</v>
      </c>
      <c r="D3056" s="169">
        <v>232.43</v>
      </c>
      <c r="E3056" s="169">
        <v>114.13</v>
      </c>
      <c r="F3056" s="169">
        <v>346.56</v>
      </c>
      <c r="G3056" s="147">
        <v>9</v>
      </c>
    </row>
    <row r="3057" spans="1:7" x14ac:dyDescent="0.25">
      <c r="A3057" s="166" t="s">
        <v>6235</v>
      </c>
      <c r="B3057" s="167" t="s">
        <v>6236</v>
      </c>
      <c r="C3057" s="168" t="s">
        <v>268</v>
      </c>
      <c r="D3057" s="169">
        <v>387.83</v>
      </c>
      <c r="E3057" s="169">
        <v>125.54</v>
      </c>
      <c r="F3057" s="169">
        <v>513.37</v>
      </c>
      <c r="G3057" s="147">
        <v>9</v>
      </c>
    </row>
    <row r="3058" spans="1:7" x14ac:dyDescent="0.25">
      <c r="A3058" s="166" t="s">
        <v>6237</v>
      </c>
      <c r="B3058" s="167" t="s">
        <v>6238</v>
      </c>
      <c r="C3058" s="168"/>
      <c r="D3058" s="169"/>
      <c r="E3058" s="169"/>
      <c r="F3058" s="169"/>
      <c r="G3058" s="147">
        <v>9</v>
      </c>
    </row>
    <row r="3059" spans="1:7" x14ac:dyDescent="0.25">
      <c r="A3059" s="166" t="s">
        <v>6239</v>
      </c>
      <c r="B3059" s="167" t="s">
        <v>6240</v>
      </c>
      <c r="C3059" s="168" t="s">
        <v>268</v>
      </c>
      <c r="D3059" s="169">
        <v>63.71</v>
      </c>
      <c r="E3059" s="169">
        <v>45.65</v>
      </c>
      <c r="F3059" s="169">
        <v>109.36</v>
      </c>
      <c r="G3059" s="147">
        <v>9</v>
      </c>
    </row>
    <row r="3060" spans="1:7" x14ac:dyDescent="0.25">
      <c r="A3060" s="166" t="s">
        <v>6241</v>
      </c>
      <c r="B3060" s="167" t="s">
        <v>6242</v>
      </c>
      <c r="C3060" s="168" t="s">
        <v>268</v>
      </c>
      <c r="D3060" s="169">
        <v>83.53</v>
      </c>
      <c r="E3060" s="169">
        <v>50.22</v>
      </c>
      <c r="F3060" s="169">
        <v>133.75</v>
      </c>
      <c r="G3060" s="147">
        <v>9</v>
      </c>
    </row>
    <row r="3061" spans="1:7" x14ac:dyDescent="0.25">
      <c r="A3061" s="166" t="s">
        <v>6243</v>
      </c>
      <c r="B3061" s="167" t="s">
        <v>6244</v>
      </c>
      <c r="C3061" s="168" t="s">
        <v>268</v>
      </c>
      <c r="D3061" s="169">
        <v>89.49</v>
      </c>
      <c r="E3061" s="169">
        <v>59.34</v>
      </c>
      <c r="F3061" s="169">
        <v>148.83000000000001</v>
      </c>
      <c r="G3061" s="147">
        <v>9</v>
      </c>
    </row>
    <row r="3062" spans="1:7" x14ac:dyDescent="0.25">
      <c r="A3062" s="166" t="s">
        <v>6245</v>
      </c>
      <c r="B3062" s="167" t="s">
        <v>6246</v>
      </c>
      <c r="C3062" s="168" t="s">
        <v>268</v>
      </c>
      <c r="D3062" s="169">
        <v>126.27</v>
      </c>
      <c r="E3062" s="169">
        <v>63.91</v>
      </c>
      <c r="F3062" s="169">
        <v>190.18</v>
      </c>
      <c r="G3062" s="147">
        <v>5</v>
      </c>
    </row>
    <row r="3063" spans="1:7" x14ac:dyDescent="0.25">
      <c r="A3063" s="166" t="s">
        <v>6247</v>
      </c>
      <c r="B3063" s="167" t="s">
        <v>6248</v>
      </c>
      <c r="C3063" s="168" t="s">
        <v>268</v>
      </c>
      <c r="D3063" s="169">
        <v>129.97</v>
      </c>
      <c r="E3063" s="169">
        <v>73.040000000000006</v>
      </c>
      <c r="F3063" s="169">
        <v>203.01</v>
      </c>
      <c r="G3063" s="147">
        <v>9</v>
      </c>
    </row>
    <row r="3064" spans="1:7" x14ac:dyDescent="0.25">
      <c r="A3064" s="166" t="s">
        <v>6249</v>
      </c>
      <c r="B3064" s="167" t="s">
        <v>6250</v>
      </c>
      <c r="C3064" s="168" t="s">
        <v>268</v>
      </c>
      <c r="D3064" s="169">
        <v>151.63</v>
      </c>
      <c r="E3064" s="169">
        <v>82.17</v>
      </c>
      <c r="F3064" s="169">
        <v>233.8</v>
      </c>
      <c r="G3064" s="147">
        <v>9</v>
      </c>
    </row>
    <row r="3065" spans="1:7" x14ac:dyDescent="0.25">
      <c r="A3065" s="166" t="s">
        <v>6251</v>
      </c>
      <c r="B3065" s="167" t="s">
        <v>6252</v>
      </c>
      <c r="C3065" s="168" t="s">
        <v>268</v>
      </c>
      <c r="D3065" s="169">
        <v>241.24</v>
      </c>
      <c r="E3065" s="169">
        <v>91.3</v>
      </c>
      <c r="F3065" s="169">
        <v>332.54</v>
      </c>
      <c r="G3065" s="147">
        <v>9</v>
      </c>
    </row>
    <row r="3066" spans="1:7" x14ac:dyDescent="0.25">
      <c r="A3066" s="166" t="s">
        <v>6253</v>
      </c>
      <c r="B3066" s="167" t="s">
        <v>6254</v>
      </c>
      <c r="C3066" s="168" t="s">
        <v>268</v>
      </c>
      <c r="D3066" s="169">
        <v>283.54000000000002</v>
      </c>
      <c r="E3066" s="169">
        <v>102.71</v>
      </c>
      <c r="F3066" s="169">
        <v>386.25</v>
      </c>
      <c r="G3066" s="147">
        <v>9</v>
      </c>
    </row>
    <row r="3067" spans="1:7" x14ac:dyDescent="0.25">
      <c r="A3067" s="166" t="s">
        <v>6255</v>
      </c>
      <c r="B3067" s="167" t="s">
        <v>6256</v>
      </c>
      <c r="C3067" s="168" t="s">
        <v>268</v>
      </c>
      <c r="D3067" s="169">
        <v>396.59</v>
      </c>
      <c r="E3067" s="169">
        <v>114.13</v>
      </c>
      <c r="F3067" s="169">
        <v>510.72</v>
      </c>
      <c r="G3067" s="147">
        <v>9</v>
      </c>
    </row>
    <row r="3068" spans="1:7" x14ac:dyDescent="0.25">
      <c r="A3068" s="166" t="s">
        <v>6257</v>
      </c>
      <c r="B3068" s="167" t="s">
        <v>6258</v>
      </c>
      <c r="C3068" s="168" t="s">
        <v>268</v>
      </c>
      <c r="D3068" s="169">
        <v>698.4</v>
      </c>
      <c r="E3068" s="169">
        <v>125.54</v>
      </c>
      <c r="F3068" s="169">
        <v>823.94</v>
      </c>
      <c r="G3068" s="147">
        <v>9</v>
      </c>
    </row>
    <row r="3069" spans="1:7" ht="30" x14ac:dyDescent="0.25">
      <c r="A3069" s="166" t="s">
        <v>6259</v>
      </c>
      <c r="B3069" s="167" t="s">
        <v>6260</v>
      </c>
      <c r="C3069" s="168"/>
      <c r="D3069" s="169"/>
      <c r="E3069" s="169"/>
      <c r="F3069" s="169"/>
      <c r="G3069" s="147">
        <v>9</v>
      </c>
    </row>
    <row r="3070" spans="1:7" x14ac:dyDescent="0.25">
      <c r="A3070" s="166" t="s">
        <v>6261</v>
      </c>
      <c r="B3070" s="167" t="s">
        <v>6262</v>
      </c>
      <c r="C3070" s="168" t="s">
        <v>158</v>
      </c>
      <c r="D3070" s="169">
        <v>87.45</v>
      </c>
      <c r="E3070" s="169">
        <v>13.69</v>
      </c>
      <c r="F3070" s="169">
        <v>101.14</v>
      </c>
      <c r="G3070" s="147">
        <v>9</v>
      </c>
    </row>
    <row r="3071" spans="1:7" x14ac:dyDescent="0.25">
      <c r="A3071" s="166" t="s">
        <v>6263</v>
      </c>
      <c r="B3071" s="167" t="s">
        <v>6264</v>
      </c>
      <c r="C3071" s="168" t="s">
        <v>158</v>
      </c>
      <c r="D3071" s="169">
        <v>126.94</v>
      </c>
      <c r="E3071" s="169">
        <v>13.69</v>
      </c>
      <c r="F3071" s="169">
        <v>140.63</v>
      </c>
      <c r="G3071" s="147">
        <v>9</v>
      </c>
    </row>
    <row r="3072" spans="1:7" x14ac:dyDescent="0.25">
      <c r="A3072" s="166" t="s">
        <v>6265</v>
      </c>
      <c r="B3072" s="167" t="s">
        <v>6266</v>
      </c>
      <c r="C3072" s="168" t="s">
        <v>158</v>
      </c>
      <c r="D3072" s="169">
        <v>130.07</v>
      </c>
      <c r="E3072" s="169">
        <v>18.260000000000002</v>
      </c>
      <c r="F3072" s="169">
        <v>148.33000000000001</v>
      </c>
      <c r="G3072" s="147">
        <v>9</v>
      </c>
    </row>
    <row r="3073" spans="1:7" x14ac:dyDescent="0.25">
      <c r="A3073" s="166" t="s">
        <v>6267</v>
      </c>
      <c r="B3073" s="167" t="s">
        <v>6268</v>
      </c>
      <c r="C3073" s="168" t="s">
        <v>158</v>
      </c>
      <c r="D3073" s="169">
        <v>242.09</v>
      </c>
      <c r="E3073" s="169">
        <v>18.260000000000002</v>
      </c>
      <c r="F3073" s="169">
        <v>260.35000000000002</v>
      </c>
      <c r="G3073" s="147">
        <v>5</v>
      </c>
    </row>
    <row r="3074" spans="1:7" x14ac:dyDescent="0.25">
      <c r="A3074" s="166" t="s">
        <v>6269</v>
      </c>
      <c r="B3074" s="167" t="s">
        <v>6270</v>
      </c>
      <c r="C3074" s="168" t="s">
        <v>158</v>
      </c>
      <c r="D3074" s="169">
        <v>117.62</v>
      </c>
      <c r="E3074" s="169">
        <v>13.69</v>
      </c>
      <c r="F3074" s="169">
        <v>131.31</v>
      </c>
      <c r="G3074" s="147">
        <v>9</v>
      </c>
    </row>
    <row r="3075" spans="1:7" x14ac:dyDescent="0.25">
      <c r="A3075" s="166" t="s">
        <v>6271</v>
      </c>
      <c r="B3075" s="167" t="s">
        <v>6272</v>
      </c>
      <c r="C3075" s="168" t="s">
        <v>158</v>
      </c>
      <c r="D3075" s="169">
        <v>164.37</v>
      </c>
      <c r="E3075" s="169">
        <v>13.69</v>
      </c>
      <c r="F3075" s="169">
        <v>178.06</v>
      </c>
      <c r="G3075" s="147">
        <v>9</v>
      </c>
    </row>
    <row r="3076" spans="1:7" x14ac:dyDescent="0.25">
      <c r="A3076" s="166" t="s">
        <v>6273</v>
      </c>
      <c r="B3076" s="167" t="s">
        <v>6274</v>
      </c>
      <c r="C3076" s="168" t="s">
        <v>158</v>
      </c>
      <c r="D3076" s="169">
        <v>215.33</v>
      </c>
      <c r="E3076" s="169">
        <v>18.260000000000002</v>
      </c>
      <c r="F3076" s="169">
        <v>233.59</v>
      </c>
      <c r="G3076" s="147">
        <v>9</v>
      </c>
    </row>
    <row r="3077" spans="1:7" x14ac:dyDescent="0.25">
      <c r="A3077" s="166" t="s">
        <v>6275</v>
      </c>
      <c r="B3077" s="167" t="s">
        <v>6276</v>
      </c>
      <c r="C3077" s="168" t="s">
        <v>158</v>
      </c>
      <c r="D3077" s="169">
        <v>348.64</v>
      </c>
      <c r="E3077" s="169">
        <v>18.260000000000002</v>
      </c>
      <c r="F3077" s="169">
        <v>366.9</v>
      </c>
      <c r="G3077" s="147">
        <v>9</v>
      </c>
    </row>
    <row r="3078" spans="1:7" x14ac:dyDescent="0.25">
      <c r="A3078" s="166" t="s">
        <v>6277</v>
      </c>
      <c r="B3078" s="167" t="s">
        <v>6278</v>
      </c>
      <c r="C3078" s="168" t="s">
        <v>158</v>
      </c>
      <c r="D3078" s="169">
        <v>79.760000000000005</v>
      </c>
      <c r="E3078" s="169">
        <v>13.69</v>
      </c>
      <c r="F3078" s="169">
        <v>93.45</v>
      </c>
      <c r="G3078" s="147">
        <v>9</v>
      </c>
    </row>
    <row r="3079" spans="1:7" x14ac:dyDescent="0.25">
      <c r="A3079" s="166" t="s">
        <v>6279</v>
      </c>
      <c r="B3079" s="167" t="s">
        <v>6280</v>
      </c>
      <c r="C3079" s="168" t="s">
        <v>158</v>
      </c>
      <c r="D3079" s="169">
        <v>86.96</v>
      </c>
      <c r="E3079" s="169">
        <v>13.69</v>
      </c>
      <c r="F3079" s="169">
        <v>100.65</v>
      </c>
      <c r="G3079" s="147">
        <v>9</v>
      </c>
    </row>
    <row r="3080" spans="1:7" x14ac:dyDescent="0.25">
      <c r="A3080" s="166" t="s">
        <v>6281</v>
      </c>
      <c r="B3080" s="167" t="s">
        <v>6282</v>
      </c>
      <c r="C3080" s="168" t="s">
        <v>158</v>
      </c>
      <c r="D3080" s="169">
        <v>114.17</v>
      </c>
      <c r="E3080" s="169">
        <v>18.260000000000002</v>
      </c>
      <c r="F3080" s="169">
        <v>132.43</v>
      </c>
      <c r="G3080" s="147">
        <v>9</v>
      </c>
    </row>
    <row r="3081" spans="1:7" x14ac:dyDescent="0.25">
      <c r="A3081" s="166" t="s">
        <v>6283</v>
      </c>
      <c r="B3081" s="167" t="s">
        <v>6284</v>
      </c>
      <c r="C3081" s="168" t="s">
        <v>158</v>
      </c>
      <c r="D3081" s="169">
        <v>165.04</v>
      </c>
      <c r="E3081" s="169">
        <v>18.260000000000002</v>
      </c>
      <c r="F3081" s="169">
        <v>183.3</v>
      </c>
      <c r="G3081" s="147">
        <v>9</v>
      </c>
    </row>
    <row r="3082" spans="1:7" x14ac:dyDescent="0.25">
      <c r="A3082" s="166" t="s">
        <v>6285</v>
      </c>
      <c r="B3082" s="167" t="s">
        <v>6286</v>
      </c>
      <c r="C3082" s="168" t="s">
        <v>158</v>
      </c>
      <c r="D3082" s="169">
        <v>66.11</v>
      </c>
      <c r="E3082" s="169">
        <v>13.69</v>
      </c>
      <c r="F3082" s="169">
        <v>79.8</v>
      </c>
      <c r="G3082" s="147">
        <v>9</v>
      </c>
    </row>
    <row r="3083" spans="1:7" x14ac:dyDescent="0.25">
      <c r="A3083" s="166" t="s">
        <v>6287</v>
      </c>
      <c r="B3083" s="167" t="s">
        <v>6288</v>
      </c>
      <c r="C3083" s="168" t="s">
        <v>158</v>
      </c>
      <c r="D3083" s="169">
        <v>87.27</v>
      </c>
      <c r="E3083" s="169">
        <v>18.260000000000002</v>
      </c>
      <c r="F3083" s="169">
        <v>105.53</v>
      </c>
      <c r="G3083" s="147">
        <v>9</v>
      </c>
    </row>
    <row r="3084" spans="1:7" x14ac:dyDescent="0.25">
      <c r="A3084" s="166" t="s">
        <v>6289</v>
      </c>
      <c r="B3084" s="167" t="s">
        <v>6290</v>
      </c>
      <c r="C3084" s="168" t="s">
        <v>158</v>
      </c>
      <c r="D3084" s="169">
        <v>142.38</v>
      </c>
      <c r="E3084" s="169">
        <v>13.69</v>
      </c>
      <c r="F3084" s="169">
        <v>156.07</v>
      </c>
      <c r="G3084" s="147">
        <v>5</v>
      </c>
    </row>
    <row r="3085" spans="1:7" x14ac:dyDescent="0.25">
      <c r="A3085" s="166" t="s">
        <v>6291</v>
      </c>
      <c r="B3085" s="167" t="s">
        <v>6292</v>
      </c>
      <c r="C3085" s="168" t="s">
        <v>158</v>
      </c>
      <c r="D3085" s="169">
        <v>168.29</v>
      </c>
      <c r="E3085" s="169">
        <v>18.260000000000002</v>
      </c>
      <c r="F3085" s="169">
        <v>186.55</v>
      </c>
      <c r="G3085" s="147">
        <v>9</v>
      </c>
    </row>
    <row r="3086" spans="1:7" x14ac:dyDescent="0.25">
      <c r="A3086" s="166" t="s">
        <v>6293</v>
      </c>
      <c r="B3086" s="167" t="s">
        <v>6294</v>
      </c>
      <c r="C3086" s="168" t="s">
        <v>158</v>
      </c>
      <c r="D3086" s="169">
        <v>191.68</v>
      </c>
      <c r="E3086" s="169">
        <v>18.260000000000002</v>
      </c>
      <c r="F3086" s="169">
        <v>209.94</v>
      </c>
      <c r="G3086" s="147">
        <v>9</v>
      </c>
    </row>
    <row r="3087" spans="1:7" x14ac:dyDescent="0.25">
      <c r="A3087" s="166" t="s">
        <v>6295</v>
      </c>
      <c r="B3087" s="167" t="s">
        <v>6296</v>
      </c>
      <c r="C3087" s="168" t="s">
        <v>158</v>
      </c>
      <c r="D3087" s="169">
        <v>200.12</v>
      </c>
      <c r="E3087" s="169">
        <v>18.260000000000002</v>
      </c>
      <c r="F3087" s="169">
        <v>218.38</v>
      </c>
      <c r="G3087" s="147">
        <v>9</v>
      </c>
    </row>
    <row r="3088" spans="1:7" x14ac:dyDescent="0.25">
      <c r="A3088" s="166" t="s">
        <v>6297</v>
      </c>
      <c r="B3088" s="167" t="s">
        <v>6298</v>
      </c>
      <c r="C3088" s="168" t="s">
        <v>158</v>
      </c>
      <c r="D3088" s="169">
        <v>237.08</v>
      </c>
      <c r="E3088" s="169">
        <v>18.260000000000002</v>
      </c>
      <c r="F3088" s="169">
        <v>255.34</v>
      </c>
      <c r="G3088" s="147">
        <v>9</v>
      </c>
    </row>
    <row r="3089" spans="1:7" x14ac:dyDescent="0.25">
      <c r="A3089" s="166" t="s">
        <v>6299</v>
      </c>
      <c r="B3089" s="167" t="s">
        <v>6300</v>
      </c>
      <c r="C3089" s="168" t="s">
        <v>158</v>
      </c>
      <c r="D3089" s="169">
        <v>251.32</v>
      </c>
      <c r="E3089" s="169">
        <v>18.260000000000002</v>
      </c>
      <c r="F3089" s="169">
        <v>269.58</v>
      </c>
      <c r="G3089" s="147">
        <v>9</v>
      </c>
    </row>
    <row r="3090" spans="1:7" x14ac:dyDescent="0.25">
      <c r="A3090" s="166" t="s">
        <v>6301</v>
      </c>
      <c r="B3090" s="167" t="s">
        <v>6302</v>
      </c>
      <c r="C3090" s="168" t="s">
        <v>158</v>
      </c>
      <c r="D3090" s="169">
        <v>341.66</v>
      </c>
      <c r="E3090" s="169">
        <v>22.83</v>
      </c>
      <c r="F3090" s="169">
        <v>364.49</v>
      </c>
      <c r="G3090" s="147">
        <v>9</v>
      </c>
    </row>
    <row r="3091" spans="1:7" x14ac:dyDescent="0.25">
      <c r="A3091" s="166" t="s">
        <v>6303</v>
      </c>
      <c r="B3091" s="167" t="s">
        <v>6304</v>
      </c>
      <c r="C3091" s="168" t="s">
        <v>158</v>
      </c>
      <c r="D3091" s="169">
        <v>297.16000000000003</v>
      </c>
      <c r="E3091" s="169">
        <v>18.260000000000002</v>
      </c>
      <c r="F3091" s="169">
        <v>315.42</v>
      </c>
      <c r="G3091" s="147">
        <v>9</v>
      </c>
    </row>
    <row r="3092" spans="1:7" ht="30" x14ac:dyDescent="0.25">
      <c r="A3092" s="166" t="s">
        <v>6305</v>
      </c>
      <c r="B3092" s="167" t="s">
        <v>6306</v>
      </c>
      <c r="C3092" s="168" t="s">
        <v>158</v>
      </c>
      <c r="D3092" s="169">
        <v>142.99</v>
      </c>
      <c r="E3092" s="169">
        <v>13.69</v>
      </c>
      <c r="F3092" s="169">
        <v>156.68</v>
      </c>
      <c r="G3092" s="147">
        <v>9</v>
      </c>
    </row>
    <row r="3093" spans="1:7" ht="30" x14ac:dyDescent="0.25">
      <c r="A3093" s="166" t="s">
        <v>6307</v>
      </c>
      <c r="B3093" s="167" t="s">
        <v>6308</v>
      </c>
      <c r="C3093" s="168" t="s">
        <v>158</v>
      </c>
      <c r="D3093" s="169">
        <v>174.96</v>
      </c>
      <c r="E3093" s="169">
        <v>18.260000000000002</v>
      </c>
      <c r="F3093" s="169">
        <v>193.22</v>
      </c>
      <c r="G3093" s="147">
        <v>9</v>
      </c>
    </row>
    <row r="3094" spans="1:7" ht="30" x14ac:dyDescent="0.25">
      <c r="A3094" s="166" t="s">
        <v>6309</v>
      </c>
      <c r="B3094" s="167" t="s">
        <v>6310</v>
      </c>
      <c r="C3094" s="168" t="s">
        <v>158</v>
      </c>
      <c r="D3094" s="169">
        <v>211.96</v>
      </c>
      <c r="E3094" s="169">
        <v>18.260000000000002</v>
      </c>
      <c r="F3094" s="169">
        <v>230.22</v>
      </c>
      <c r="G3094" s="147">
        <v>9</v>
      </c>
    </row>
    <row r="3095" spans="1:7" ht="30" x14ac:dyDescent="0.25">
      <c r="A3095" s="166" t="s">
        <v>6311</v>
      </c>
      <c r="B3095" s="167" t="s">
        <v>6312</v>
      </c>
      <c r="C3095" s="168" t="s">
        <v>158</v>
      </c>
      <c r="D3095" s="169">
        <v>216.66</v>
      </c>
      <c r="E3095" s="169">
        <v>18.260000000000002</v>
      </c>
      <c r="F3095" s="169">
        <v>234.92</v>
      </c>
      <c r="G3095" s="147">
        <v>9</v>
      </c>
    </row>
    <row r="3096" spans="1:7" ht="30" x14ac:dyDescent="0.25">
      <c r="A3096" s="166" t="s">
        <v>6313</v>
      </c>
      <c r="B3096" s="167" t="s">
        <v>6314</v>
      </c>
      <c r="C3096" s="168" t="s">
        <v>158</v>
      </c>
      <c r="D3096" s="169">
        <v>222.16</v>
      </c>
      <c r="E3096" s="169">
        <v>18.260000000000002</v>
      </c>
      <c r="F3096" s="169">
        <v>240.42</v>
      </c>
      <c r="G3096" s="147">
        <v>9</v>
      </c>
    </row>
    <row r="3097" spans="1:7" ht="30" x14ac:dyDescent="0.25">
      <c r="A3097" s="166" t="s">
        <v>6315</v>
      </c>
      <c r="B3097" s="167" t="s">
        <v>6316</v>
      </c>
      <c r="C3097" s="168" t="s">
        <v>158</v>
      </c>
      <c r="D3097" s="169">
        <v>285.7</v>
      </c>
      <c r="E3097" s="169">
        <v>18.260000000000002</v>
      </c>
      <c r="F3097" s="169">
        <v>303.95999999999998</v>
      </c>
      <c r="G3097" s="147">
        <v>9</v>
      </c>
    </row>
    <row r="3098" spans="1:7" ht="30" x14ac:dyDescent="0.25">
      <c r="A3098" s="166" t="s">
        <v>6317</v>
      </c>
      <c r="B3098" s="167" t="s">
        <v>6318</v>
      </c>
      <c r="C3098" s="168" t="s">
        <v>158</v>
      </c>
      <c r="D3098" s="169">
        <v>55.91</v>
      </c>
      <c r="E3098" s="169">
        <v>18.260000000000002</v>
      </c>
      <c r="F3098" s="169">
        <v>74.17</v>
      </c>
      <c r="G3098" s="147">
        <v>9</v>
      </c>
    </row>
    <row r="3099" spans="1:7" ht="30" x14ac:dyDescent="0.25">
      <c r="A3099" s="166" t="s">
        <v>6319</v>
      </c>
      <c r="B3099" s="167" t="s">
        <v>6320</v>
      </c>
      <c r="C3099" s="168" t="s">
        <v>158</v>
      </c>
      <c r="D3099" s="169">
        <v>64.05</v>
      </c>
      <c r="E3099" s="169">
        <v>18.260000000000002</v>
      </c>
      <c r="F3099" s="169">
        <v>82.31</v>
      </c>
      <c r="G3099" s="147">
        <v>9</v>
      </c>
    </row>
    <row r="3100" spans="1:7" ht="30" x14ac:dyDescent="0.25">
      <c r="A3100" s="166" t="s">
        <v>6321</v>
      </c>
      <c r="B3100" s="167" t="s">
        <v>6322</v>
      </c>
      <c r="C3100" s="168" t="s">
        <v>158</v>
      </c>
      <c r="D3100" s="169">
        <v>147.27000000000001</v>
      </c>
      <c r="E3100" s="169">
        <v>22.83</v>
      </c>
      <c r="F3100" s="169">
        <v>170.1</v>
      </c>
      <c r="G3100" s="147">
        <v>9</v>
      </c>
    </row>
    <row r="3101" spans="1:7" x14ac:dyDescent="0.25">
      <c r="A3101" s="166" t="s">
        <v>6323</v>
      </c>
      <c r="B3101" s="167" t="s">
        <v>6324</v>
      </c>
      <c r="C3101" s="168"/>
      <c r="D3101" s="169"/>
      <c r="E3101" s="169"/>
      <c r="F3101" s="169"/>
      <c r="G3101" s="147">
        <v>9</v>
      </c>
    </row>
    <row r="3102" spans="1:7" x14ac:dyDescent="0.25">
      <c r="A3102" s="166" t="s">
        <v>6325</v>
      </c>
      <c r="B3102" s="167" t="s">
        <v>6326</v>
      </c>
      <c r="C3102" s="168" t="s">
        <v>268</v>
      </c>
      <c r="D3102" s="169">
        <v>73.22</v>
      </c>
      <c r="E3102" s="169">
        <v>15.07</v>
      </c>
      <c r="F3102" s="169">
        <v>88.29</v>
      </c>
      <c r="G3102" s="147">
        <v>9</v>
      </c>
    </row>
    <row r="3103" spans="1:7" x14ac:dyDescent="0.25">
      <c r="A3103" s="166" t="s">
        <v>6327</v>
      </c>
      <c r="B3103" s="167" t="s">
        <v>6328</v>
      </c>
      <c r="C3103" s="168" t="s">
        <v>268</v>
      </c>
      <c r="D3103" s="169">
        <v>110.86</v>
      </c>
      <c r="E3103" s="169">
        <v>16.440000000000001</v>
      </c>
      <c r="F3103" s="169">
        <v>127.3</v>
      </c>
      <c r="G3103" s="147">
        <v>9</v>
      </c>
    </row>
    <row r="3104" spans="1:7" x14ac:dyDescent="0.25">
      <c r="A3104" s="166" t="s">
        <v>6329</v>
      </c>
      <c r="B3104" s="167" t="s">
        <v>6330</v>
      </c>
      <c r="C3104" s="168" t="s">
        <v>268</v>
      </c>
      <c r="D3104" s="169">
        <v>135.41999999999999</v>
      </c>
      <c r="E3104" s="169">
        <v>20.55</v>
      </c>
      <c r="F3104" s="169">
        <v>155.97</v>
      </c>
      <c r="G3104" s="147">
        <v>9</v>
      </c>
    </row>
    <row r="3105" spans="1:7" x14ac:dyDescent="0.25">
      <c r="A3105" s="166" t="s">
        <v>6331</v>
      </c>
      <c r="B3105" s="167" t="s">
        <v>6332</v>
      </c>
      <c r="C3105" s="168" t="s">
        <v>268</v>
      </c>
      <c r="D3105" s="169">
        <v>225.27</v>
      </c>
      <c r="E3105" s="169">
        <v>23.28</v>
      </c>
      <c r="F3105" s="169">
        <v>248.55</v>
      </c>
      <c r="G3105" s="147">
        <v>9</v>
      </c>
    </row>
    <row r="3106" spans="1:7" x14ac:dyDescent="0.25">
      <c r="A3106" s="166" t="s">
        <v>6333</v>
      </c>
      <c r="B3106" s="167" t="s">
        <v>6334</v>
      </c>
      <c r="C3106" s="168" t="s">
        <v>268</v>
      </c>
      <c r="D3106" s="169">
        <v>267.58</v>
      </c>
      <c r="E3106" s="169">
        <v>23.28</v>
      </c>
      <c r="F3106" s="169">
        <v>290.86</v>
      </c>
      <c r="G3106" s="147">
        <v>9</v>
      </c>
    </row>
    <row r="3107" spans="1:7" x14ac:dyDescent="0.25">
      <c r="A3107" s="166" t="s">
        <v>6335</v>
      </c>
      <c r="B3107" s="167" t="s">
        <v>6336</v>
      </c>
      <c r="C3107" s="168" t="s">
        <v>268</v>
      </c>
      <c r="D3107" s="169">
        <v>352.56</v>
      </c>
      <c r="E3107" s="169">
        <v>31.5</v>
      </c>
      <c r="F3107" s="169">
        <v>384.06</v>
      </c>
      <c r="G3107" s="147">
        <v>9</v>
      </c>
    </row>
    <row r="3108" spans="1:7" x14ac:dyDescent="0.25">
      <c r="A3108" s="166" t="s">
        <v>6337</v>
      </c>
      <c r="B3108" s="167" t="s">
        <v>6338</v>
      </c>
      <c r="C3108" s="168" t="s">
        <v>268</v>
      </c>
      <c r="D3108" s="169">
        <v>458.99</v>
      </c>
      <c r="E3108" s="169">
        <v>36.97</v>
      </c>
      <c r="F3108" s="169">
        <v>495.96</v>
      </c>
      <c r="G3108" s="147">
        <v>9</v>
      </c>
    </row>
    <row r="3109" spans="1:7" x14ac:dyDescent="0.25">
      <c r="A3109" s="166" t="s">
        <v>6339</v>
      </c>
      <c r="B3109" s="167" t="s">
        <v>6340</v>
      </c>
      <c r="C3109" s="168" t="s">
        <v>268</v>
      </c>
      <c r="D3109" s="169">
        <v>597.02</v>
      </c>
      <c r="E3109" s="169">
        <v>39.72</v>
      </c>
      <c r="F3109" s="169">
        <v>636.74</v>
      </c>
      <c r="G3109" s="147">
        <v>9</v>
      </c>
    </row>
    <row r="3110" spans="1:7" x14ac:dyDescent="0.25">
      <c r="A3110" s="166" t="s">
        <v>6341</v>
      </c>
      <c r="B3110" s="167" t="s">
        <v>6342</v>
      </c>
      <c r="C3110" s="168" t="s">
        <v>268</v>
      </c>
      <c r="D3110" s="169">
        <v>791.29</v>
      </c>
      <c r="E3110" s="169">
        <v>45.19</v>
      </c>
      <c r="F3110" s="169">
        <v>836.48</v>
      </c>
      <c r="G3110" s="147">
        <v>9</v>
      </c>
    </row>
    <row r="3111" spans="1:7" x14ac:dyDescent="0.25">
      <c r="A3111" s="166" t="s">
        <v>6343</v>
      </c>
      <c r="B3111" s="167" t="s">
        <v>6344</v>
      </c>
      <c r="C3111" s="168" t="s">
        <v>268</v>
      </c>
      <c r="D3111" s="169">
        <v>81.010000000000005</v>
      </c>
      <c r="E3111" s="169">
        <v>16.440000000000001</v>
      </c>
      <c r="F3111" s="169">
        <v>97.45</v>
      </c>
      <c r="G3111" s="147">
        <v>9</v>
      </c>
    </row>
    <row r="3112" spans="1:7" x14ac:dyDescent="0.25">
      <c r="A3112" s="166" t="s">
        <v>6345</v>
      </c>
      <c r="B3112" s="167" t="s">
        <v>6346</v>
      </c>
      <c r="C3112" s="168" t="s">
        <v>268</v>
      </c>
      <c r="D3112" s="169">
        <v>92.91</v>
      </c>
      <c r="E3112" s="169">
        <v>20.55</v>
      </c>
      <c r="F3112" s="169">
        <v>113.46</v>
      </c>
      <c r="G3112" s="147">
        <v>9</v>
      </c>
    </row>
    <row r="3113" spans="1:7" x14ac:dyDescent="0.25">
      <c r="A3113" s="166" t="s">
        <v>6347</v>
      </c>
      <c r="B3113" s="167" t="s">
        <v>6348</v>
      </c>
      <c r="C3113" s="168" t="s">
        <v>268</v>
      </c>
      <c r="D3113" s="169">
        <v>168.75</v>
      </c>
      <c r="E3113" s="169">
        <v>23.28</v>
      </c>
      <c r="F3113" s="169">
        <v>192.03</v>
      </c>
      <c r="G3113" s="147">
        <v>9</v>
      </c>
    </row>
    <row r="3114" spans="1:7" x14ac:dyDescent="0.25">
      <c r="A3114" s="166" t="s">
        <v>6349</v>
      </c>
      <c r="B3114" s="167" t="s">
        <v>6350</v>
      </c>
      <c r="C3114" s="168" t="s">
        <v>268</v>
      </c>
      <c r="D3114" s="169">
        <v>231.52</v>
      </c>
      <c r="E3114" s="169">
        <v>23.28</v>
      </c>
      <c r="F3114" s="169">
        <v>254.8</v>
      </c>
      <c r="G3114" s="147">
        <v>9</v>
      </c>
    </row>
    <row r="3115" spans="1:7" x14ac:dyDescent="0.25">
      <c r="A3115" s="166" t="s">
        <v>6351</v>
      </c>
      <c r="B3115" s="167" t="s">
        <v>6352</v>
      </c>
      <c r="C3115" s="168" t="s">
        <v>268</v>
      </c>
      <c r="D3115" s="169">
        <v>265.98</v>
      </c>
      <c r="E3115" s="169">
        <v>31.5</v>
      </c>
      <c r="F3115" s="169">
        <v>297.48</v>
      </c>
      <c r="G3115" s="147">
        <v>9</v>
      </c>
    </row>
    <row r="3116" spans="1:7" x14ac:dyDescent="0.25">
      <c r="A3116" s="166" t="s">
        <v>6353</v>
      </c>
      <c r="B3116" s="167" t="s">
        <v>6354</v>
      </c>
      <c r="C3116" s="168" t="s">
        <v>268</v>
      </c>
      <c r="D3116" s="169">
        <v>364.07</v>
      </c>
      <c r="E3116" s="169">
        <v>36.97</v>
      </c>
      <c r="F3116" s="169">
        <v>401.04</v>
      </c>
      <c r="G3116" s="147">
        <v>5</v>
      </c>
    </row>
    <row r="3117" spans="1:7" x14ac:dyDescent="0.25">
      <c r="A3117" s="166" t="s">
        <v>6355</v>
      </c>
      <c r="B3117" s="167" t="s">
        <v>6356</v>
      </c>
      <c r="C3117" s="168"/>
      <c r="D3117" s="169"/>
      <c r="E3117" s="169"/>
      <c r="F3117" s="169"/>
      <c r="G3117" s="147">
        <v>9</v>
      </c>
    </row>
    <row r="3118" spans="1:7" x14ac:dyDescent="0.25">
      <c r="A3118" s="166" t="s">
        <v>6357</v>
      </c>
      <c r="B3118" s="167" t="s">
        <v>6358</v>
      </c>
      <c r="C3118" s="168" t="s">
        <v>268</v>
      </c>
      <c r="D3118" s="169">
        <v>70.3</v>
      </c>
      <c r="E3118" s="169">
        <v>30.19</v>
      </c>
      <c r="F3118" s="169">
        <v>100.49</v>
      </c>
      <c r="G3118" s="147">
        <v>9</v>
      </c>
    </row>
    <row r="3119" spans="1:7" x14ac:dyDescent="0.25">
      <c r="A3119" s="166" t="s">
        <v>6359</v>
      </c>
      <c r="B3119" s="167" t="s">
        <v>6360</v>
      </c>
      <c r="C3119" s="168" t="s">
        <v>268</v>
      </c>
      <c r="D3119" s="169">
        <v>87.4</v>
      </c>
      <c r="E3119" s="169">
        <v>35.04</v>
      </c>
      <c r="F3119" s="169">
        <v>122.44</v>
      </c>
      <c r="G3119" s="147">
        <v>9</v>
      </c>
    </row>
    <row r="3120" spans="1:7" x14ac:dyDescent="0.25">
      <c r="A3120" s="166" t="s">
        <v>6361</v>
      </c>
      <c r="B3120" s="167" t="s">
        <v>6362</v>
      </c>
      <c r="C3120" s="168" t="s">
        <v>268</v>
      </c>
      <c r="D3120" s="169">
        <v>72.41</v>
      </c>
      <c r="E3120" s="169">
        <v>30.19</v>
      </c>
      <c r="F3120" s="169">
        <v>102.6</v>
      </c>
      <c r="G3120" s="147">
        <v>9</v>
      </c>
    </row>
    <row r="3121" spans="1:7" x14ac:dyDescent="0.25">
      <c r="A3121" s="166" t="s">
        <v>6363</v>
      </c>
      <c r="B3121" s="167" t="s">
        <v>6364</v>
      </c>
      <c r="C3121" s="168" t="s">
        <v>268</v>
      </c>
      <c r="D3121" s="169">
        <v>89.39</v>
      </c>
      <c r="E3121" s="169">
        <v>35.04</v>
      </c>
      <c r="F3121" s="169">
        <v>124.43</v>
      </c>
      <c r="G3121" s="147">
        <v>9</v>
      </c>
    </row>
    <row r="3122" spans="1:7" x14ac:dyDescent="0.25">
      <c r="A3122" s="166" t="s">
        <v>6365</v>
      </c>
      <c r="B3122" s="167" t="s">
        <v>6366</v>
      </c>
      <c r="C3122" s="168" t="s">
        <v>268</v>
      </c>
      <c r="D3122" s="169">
        <v>123.37</v>
      </c>
      <c r="E3122" s="169">
        <v>43.28</v>
      </c>
      <c r="F3122" s="169">
        <v>166.65</v>
      </c>
      <c r="G3122" s="147">
        <v>9</v>
      </c>
    </row>
    <row r="3123" spans="1:7" x14ac:dyDescent="0.25">
      <c r="A3123" s="166" t="s">
        <v>6367</v>
      </c>
      <c r="B3123" s="167" t="s">
        <v>6368</v>
      </c>
      <c r="C3123" s="168" t="s">
        <v>268</v>
      </c>
      <c r="D3123" s="169">
        <v>244.99</v>
      </c>
      <c r="E3123" s="169">
        <v>49.26</v>
      </c>
      <c r="F3123" s="169">
        <v>294.25</v>
      </c>
      <c r="G3123" s="147">
        <v>9</v>
      </c>
    </row>
    <row r="3124" spans="1:7" x14ac:dyDescent="0.25">
      <c r="A3124" s="166" t="s">
        <v>6369</v>
      </c>
      <c r="B3124" s="167" t="s">
        <v>6370</v>
      </c>
      <c r="C3124" s="168" t="s">
        <v>268</v>
      </c>
      <c r="D3124" s="169">
        <v>384.28</v>
      </c>
      <c r="E3124" s="169">
        <v>63.46</v>
      </c>
      <c r="F3124" s="169">
        <v>447.74</v>
      </c>
      <c r="G3124" s="147">
        <v>9</v>
      </c>
    </row>
    <row r="3125" spans="1:7" x14ac:dyDescent="0.25">
      <c r="A3125" s="166" t="s">
        <v>6371</v>
      </c>
      <c r="B3125" s="167" t="s">
        <v>6372</v>
      </c>
      <c r="C3125" s="168" t="s">
        <v>268</v>
      </c>
      <c r="D3125" s="169">
        <v>526.57000000000005</v>
      </c>
      <c r="E3125" s="169">
        <v>79.930000000000007</v>
      </c>
      <c r="F3125" s="169">
        <v>606.5</v>
      </c>
      <c r="G3125" s="147">
        <v>9</v>
      </c>
    </row>
    <row r="3126" spans="1:7" x14ac:dyDescent="0.25">
      <c r="A3126" s="166" t="s">
        <v>6373</v>
      </c>
      <c r="B3126" s="167" t="s">
        <v>6374</v>
      </c>
      <c r="C3126" s="168" t="s">
        <v>268</v>
      </c>
      <c r="D3126" s="169">
        <v>764.52</v>
      </c>
      <c r="E3126" s="169">
        <v>119.5</v>
      </c>
      <c r="F3126" s="169">
        <v>884.02</v>
      </c>
      <c r="G3126" s="147">
        <v>9</v>
      </c>
    </row>
    <row r="3127" spans="1:7" x14ac:dyDescent="0.25">
      <c r="A3127" s="166" t="s">
        <v>6375</v>
      </c>
      <c r="B3127" s="167" t="s">
        <v>6376</v>
      </c>
      <c r="C3127" s="168" t="s">
        <v>268</v>
      </c>
      <c r="D3127" s="169">
        <v>198.37</v>
      </c>
      <c r="E3127" s="169">
        <v>49.26</v>
      </c>
      <c r="F3127" s="169">
        <v>247.63</v>
      </c>
      <c r="G3127" s="147">
        <v>9</v>
      </c>
    </row>
    <row r="3128" spans="1:7" x14ac:dyDescent="0.25">
      <c r="A3128" s="166" t="s">
        <v>6377</v>
      </c>
      <c r="B3128" s="167" t="s">
        <v>6378</v>
      </c>
      <c r="C3128" s="168" t="s">
        <v>268</v>
      </c>
      <c r="D3128" s="169">
        <v>400.38</v>
      </c>
      <c r="E3128" s="169">
        <v>63.46</v>
      </c>
      <c r="F3128" s="169">
        <v>463.84</v>
      </c>
      <c r="G3128" s="147">
        <v>9</v>
      </c>
    </row>
    <row r="3129" spans="1:7" x14ac:dyDescent="0.25">
      <c r="A3129" s="166" t="s">
        <v>6379</v>
      </c>
      <c r="B3129" s="167" t="s">
        <v>6380</v>
      </c>
      <c r="C3129" s="168" t="s">
        <v>268</v>
      </c>
      <c r="D3129" s="169">
        <v>562.07000000000005</v>
      </c>
      <c r="E3129" s="169">
        <v>79.930000000000007</v>
      </c>
      <c r="F3129" s="169">
        <v>642</v>
      </c>
      <c r="G3129" s="147">
        <v>9</v>
      </c>
    </row>
    <row r="3130" spans="1:7" x14ac:dyDescent="0.25">
      <c r="A3130" s="166" t="s">
        <v>6381</v>
      </c>
      <c r="B3130" s="167" t="s">
        <v>6382</v>
      </c>
      <c r="C3130" s="168" t="s">
        <v>268</v>
      </c>
      <c r="D3130" s="169">
        <v>299.05</v>
      </c>
      <c r="E3130" s="169">
        <v>49.26</v>
      </c>
      <c r="F3130" s="169">
        <v>348.31</v>
      </c>
      <c r="G3130" s="147">
        <v>9</v>
      </c>
    </row>
    <row r="3131" spans="1:7" x14ac:dyDescent="0.25">
      <c r="A3131" s="166" t="s">
        <v>6383</v>
      </c>
      <c r="B3131" s="167" t="s">
        <v>6384</v>
      </c>
      <c r="C3131" s="168" t="s">
        <v>268</v>
      </c>
      <c r="D3131" s="169">
        <v>489.03</v>
      </c>
      <c r="E3131" s="169">
        <v>63.46</v>
      </c>
      <c r="F3131" s="169">
        <v>552.49</v>
      </c>
      <c r="G3131" s="147">
        <v>9</v>
      </c>
    </row>
    <row r="3132" spans="1:7" x14ac:dyDescent="0.25">
      <c r="A3132" s="166" t="s">
        <v>6385</v>
      </c>
      <c r="B3132" s="167" t="s">
        <v>6386</v>
      </c>
      <c r="C3132" s="168" t="s">
        <v>268</v>
      </c>
      <c r="D3132" s="169">
        <v>714.03</v>
      </c>
      <c r="E3132" s="169">
        <v>79.930000000000007</v>
      </c>
      <c r="F3132" s="169">
        <v>793.96</v>
      </c>
      <c r="G3132" s="147">
        <v>5</v>
      </c>
    </row>
    <row r="3133" spans="1:7" x14ac:dyDescent="0.25">
      <c r="A3133" s="166" t="s">
        <v>6387</v>
      </c>
      <c r="B3133" s="167" t="s">
        <v>6388</v>
      </c>
      <c r="C3133" s="168" t="s">
        <v>268</v>
      </c>
      <c r="D3133" s="169">
        <v>35.049999999999997</v>
      </c>
      <c r="E3133" s="169">
        <v>29.25</v>
      </c>
      <c r="F3133" s="169">
        <v>64.3</v>
      </c>
      <c r="G3133" s="147">
        <v>9</v>
      </c>
    </row>
    <row r="3134" spans="1:7" x14ac:dyDescent="0.25">
      <c r="A3134" s="166" t="s">
        <v>6389</v>
      </c>
      <c r="B3134" s="167" t="s">
        <v>6390</v>
      </c>
      <c r="C3134" s="168" t="s">
        <v>268</v>
      </c>
      <c r="D3134" s="169">
        <v>45.79</v>
      </c>
      <c r="E3134" s="169">
        <v>37.270000000000003</v>
      </c>
      <c r="F3134" s="169">
        <v>83.06</v>
      </c>
      <c r="G3134" s="147">
        <v>9</v>
      </c>
    </row>
    <row r="3135" spans="1:7" x14ac:dyDescent="0.25">
      <c r="A3135" s="166" t="s">
        <v>6391</v>
      </c>
      <c r="B3135" s="167" t="s">
        <v>6392</v>
      </c>
      <c r="C3135" s="168" t="s">
        <v>268</v>
      </c>
      <c r="D3135" s="169">
        <v>82.22</v>
      </c>
      <c r="E3135" s="169">
        <v>63</v>
      </c>
      <c r="F3135" s="169">
        <v>145.22</v>
      </c>
      <c r="G3135" s="147">
        <v>9</v>
      </c>
    </row>
    <row r="3136" spans="1:7" x14ac:dyDescent="0.25">
      <c r="A3136" s="166" t="s">
        <v>6393</v>
      </c>
      <c r="B3136" s="167" t="s">
        <v>6394</v>
      </c>
      <c r="C3136" s="168" t="s">
        <v>268</v>
      </c>
      <c r="D3136" s="169">
        <v>1221.46</v>
      </c>
      <c r="E3136" s="169">
        <v>179.25</v>
      </c>
      <c r="F3136" s="169">
        <v>1400.71</v>
      </c>
      <c r="G3136" s="147">
        <v>9</v>
      </c>
    </row>
    <row r="3137" spans="1:7" x14ac:dyDescent="0.25">
      <c r="A3137" s="166" t="s">
        <v>6395</v>
      </c>
      <c r="B3137" s="167" t="s">
        <v>6396</v>
      </c>
      <c r="C3137" s="168" t="s">
        <v>268</v>
      </c>
      <c r="D3137" s="169">
        <v>134.91</v>
      </c>
      <c r="E3137" s="169">
        <v>35.04</v>
      </c>
      <c r="F3137" s="169">
        <v>169.95</v>
      </c>
      <c r="G3137" s="147">
        <v>9</v>
      </c>
    </row>
    <row r="3138" spans="1:7" x14ac:dyDescent="0.25">
      <c r="A3138" s="166" t="s">
        <v>6397</v>
      </c>
      <c r="B3138" s="167" t="s">
        <v>6398</v>
      </c>
      <c r="C3138" s="168" t="s">
        <v>268</v>
      </c>
      <c r="D3138" s="169">
        <v>119.4</v>
      </c>
      <c r="E3138" s="169">
        <v>35.04</v>
      </c>
      <c r="F3138" s="169">
        <v>154.44</v>
      </c>
      <c r="G3138" s="147">
        <v>9</v>
      </c>
    </row>
    <row r="3139" spans="1:7" x14ac:dyDescent="0.25">
      <c r="A3139" s="166" t="s">
        <v>6399</v>
      </c>
      <c r="B3139" s="167" t="s">
        <v>6400</v>
      </c>
      <c r="C3139" s="168" t="s">
        <v>268</v>
      </c>
      <c r="D3139" s="169">
        <v>154.72999999999999</v>
      </c>
      <c r="E3139" s="169">
        <v>35.04</v>
      </c>
      <c r="F3139" s="169">
        <v>189.77</v>
      </c>
      <c r="G3139" s="147">
        <v>9</v>
      </c>
    </row>
    <row r="3140" spans="1:7" x14ac:dyDescent="0.25">
      <c r="A3140" s="166" t="s">
        <v>6401</v>
      </c>
      <c r="B3140" s="167" t="s">
        <v>6402</v>
      </c>
      <c r="C3140" s="168" t="s">
        <v>268</v>
      </c>
      <c r="D3140" s="169">
        <v>262.14</v>
      </c>
      <c r="E3140" s="169">
        <v>55.23</v>
      </c>
      <c r="F3140" s="169">
        <v>317.37</v>
      </c>
      <c r="G3140" s="147">
        <v>9</v>
      </c>
    </row>
    <row r="3141" spans="1:7" x14ac:dyDescent="0.25">
      <c r="A3141" s="166" t="s">
        <v>6403</v>
      </c>
      <c r="B3141" s="167" t="s">
        <v>6404</v>
      </c>
      <c r="C3141" s="168" t="s">
        <v>268</v>
      </c>
      <c r="D3141" s="169">
        <v>153.46</v>
      </c>
      <c r="E3141" s="169">
        <v>43.28</v>
      </c>
      <c r="F3141" s="169">
        <v>196.74</v>
      </c>
      <c r="G3141" s="147">
        <v>9</v>
      </c>
    </row>
    <row r="3142" spans="1:7" x14ac:dyDescent="0.25">
      <c r="A3142" s="166" t="s">
        <v>6405</v>
      </c>
      <c r="B3142" s="167" t="s">
        <v>6406</v>
      </c>
      <c r="C3142" s="168" t="s">
        <v>268</v>
      </c>
      <c r="D3142" s="169">
        <v>478.51</v>
      </c>
      <c r="E3142" s="169">
        <v>71.7</v>
      </c>
      <c r="F3142" s="169">
        <v>550.21</v>
      </c>
      <c r="G3142" s="147">
        <v>9</v>
      </c>
    </row>
    <row r="3143" spans="1:7" x14ac:dyDescent="0.25">
      <c r="A3143" s="166" t="s">
        <v>6407</v>
      </c>
      <c r="B3143" s="167" t="s">
        <v>6408</v>
      </c>
      <c r="C3143" s="168" t="s">
        <v>268</v>
      </c>
      <c r="D3143" s="169">
        <v>110.68</v>
      </c>
      <c r="E3143" s="169">
        <v>30.19</v>
      </c>
      <c r="F3143" s="169">
        <v>140.87</v>
      </c>
      <c r="G3143" s="147">
        <v>9</v>
      </c>
    </row>
    <row r="3144" spans="1:7" x14ac:dyDescent="0.25">
      <c r="A3144" s="166" t="s">
        <v>6409</v>
      </c>
      <c r="B3144" s="167" t="s">
        <v>6410</v>
      </c>
      <c r="C3144" s="168" t="s">
        <v>268</v>
      </c>
      <c r="D3144" s="169">
        <v>103.63</v>
      </c>
      <c r="E3144" s="169">
        <v>30.19</v>
      </c>
      <c r="F3144" s="169">
        <v>133.82</v>
      </c>
      <c r="G3144" s="147">
        <v>9</v>
      </c>
    </row>
    <row r="3145" spans="1:7" x14ac:dyDescent="0.25">
      <c r="A3145" s="166" t="s">
        <v>6411</v>
      </c>
      <c r="B3145" s="167" t="s">
        <v>6412</v>
      </c>
      <c r="C3145" s="168" t="s">
        <v>268</v>
      </c>
      <c r="D3145" s="169">
        <v>24.6</v>
      </c>
      <c r="E3145" s="169">
        <v>10.65</v>
      </c>
      <c r="F3145" s="169">
        <v>35.25</v>
      </c>
      <c r="G3145" s="147">
        <v>9</v>
      </c>
    </row>
    <row r="3146" spans="1:7" x14ac:dyDescent="0.25">
      <c r="A3146" s="166" t="s">
        <v>6413</v>
      </c>
      <c r="B3146" s="167" t="s">
        <v>6414</v>
      </c>
      <c r="C3146" s="168"/>
      <c r="D3146" s="169"/>
      <c r="E3146" s="169"/>
      <c r="F3146" s="169"/>
      <c r="G3146" s="147">
        <v>9</v>
      </c>
    </row>
    <row r="3147" spans="1:7" ht="30" x14ac:dyDescent="0.25">
      <c r="A3147" s="166" t="s">
        <v>6415</v>
      </c>
      <c r="B3147" s="167" t="s">
        <v>6416</v>
      </c>
      <c r="C3147" s="168" t="s">
        <v>268</v>
      </c>
      <c r="D3147" s="169">
        <v>7.53</v>
      </c>
      <c r="E3147" s="169">
        <v>1.52</v>
      </c>
      <c r="F3147" s="169">
        <v>9.0500000000000007</v>
      </c>
      <c r="G3147" s="147">
        <v>9</v>
      </c>
    </row>
    <row r="3148" spans="1:7" ht="30" x14ac:dyDescent="0.25">
      <c r="A3148" s="166" t="s">
        <v>6417</v>
      </c>
      <c r="B3148" s="167" t="s">
        <v>6418</v>
      </c>
      <c r="C3148" s="168" t="s">
        <v>268</v>
      </c>
      <c r="D3148" s="169">
        <v>8.32</v>
      </c>
      <c r="E3148" s="169">
        <v>1.52</v>
      </c>
      <c r="F3148" s="169">
        <v>9.84</v>
      </c>
      <c r="G3148" s="147">
        <v>9</v>
      </c>
    </row>
    <row r="3149" spans="1:7" ht="30" x14ac:dyDescent="0.25">
      <c r="A3149" s="166" t="s">
        <v>6419</v>
      </c>
      <c r="B3149" s="167" t="s">
        <v>6420</v>
      </c>
      <c r="C3149" s="168" t="s">
        <v>268</v>
      </c>
      <c r="D3149" s="169">
        <v>11.06</v>
      </c>
      <c r="E3149" s="169">
        <v>1.52</v>
      </c>
      <c r="F3149" s="169">
        <v>12.58</v>
      </c>
      <c r="G3149" s="147">
        <v>9</v>
      </c>
    </row>
    <row r="3150" spans="1:7" ht="30" x14ac:dyDescent="0.25">
      <c r="A3150" s="166" t="s">
        <v>6421</v>
      </c>
      <c r="B3150" s="167" t="s">
        <v>6422</v>
      </c>
      <c r="C3150" s="168" t="s">
        <v>268</v>
      </c>
      <c r="D3150" s="169">
        <v>24.18</v>
      </c>
      <c r="E3150" s="169">
        <v>1.52</v>
      </c>
      <c r="F3150" s="169">
        <v>25.7</v>
      </c>
      <c r="G3150" s="147">
        <v>9</v>
      </c>
    </row>
    <row r="3151" spans="1:7" ht="30" x14ac:dyDescent="0.25">
      <c r="A3151" s="166" t="s">
        <v>6423</v>
      </c>
      <c r="B3151" s="167" t="s">
        <v>6424</v>
      </c>
      <c r="C3151" s="168" t="s">
        <v>268</v>
      </c>
      <c r="D3151" s="169">
        <v>33.07</v>
      </c>
      <c r="E3151" s="169">
        <v>1.52</v>
      </c>
      <c r="F3151" s="169">
        <v>34.590000000000003</v>
      </c>
      <c r="G3151" s="147">
        <v>9</v>
      </c>
    </row>
    <row r="3152" spans="1:7" x14ac:dyDescent="0.25">
      <c r="A3152" s="166" t="s">
        <v>6425</v>
      </c>
      <c r="B3152" s="167" t="s">
        <v>6426</v>
      </c>
      <c r="C3152" s="168" t="s">
        <v>268</v>
      </c>
      <c r="D3152" s="169">
        <v>79.739999999999995</v>
      </c>
      <c r="E3152" s="169">
        <v>2.2799999999999998</v>
      </c>
      <c r="F3152" s="169">
        <v>82.02</v>
      </c>
      <c r="G3152" s="147">
        <v>9</v>
      </c>
    </row>
    <row r="3153" spans="1:7" x14ac:dyDescent="0.25">
      <c r="A3153" s="166" t="s">
        <v>6427</v>
      </c>
      <c r="B3153" s="167" t="s">
        <v>6428</v>
      </c>
      <c r="C3153" s="168" t="s">
        <v>268</v>
      </c>
      <c r="D3153" s="169">
        <v>105.21</v>
      </c>
      <c r="E3153" s="169">
        <v>2.2799999999999998</v>
      </c>
      <c r="F3153" s="169">
        <v>107.49</v>
      </c>
      <c r="G3153" s="147">
        <v>9</v>
      </c>
    </row>
    <row r="3154" spans="1:7" x14ac:dyDescent="0.25">
      <c r="A3154" s="166" t="s">
        <v>6429</v>
      </c>
      <c r="B3154" s="167" t="s">
        <v>6430</v>
      </c>
      <c r="C3154" s="168" t="s">
        <v>268</v>
      </c>
      <c r="D3154" s="169">
        <v>157.15</v>
      </c>
      <c r="E3154" s="169">
        <v>2.2799999999999998</v>
      </c>
      <c r="F3154" s="169">
        <v>159.43</v>
      </c>
      <c r="G3154" s="147">
        <v>9</v>
      </c>
    </row>
    <row r="3155" spans="1:7" x14ac:dyDescent="0.25">
      <c r="A3155" s="166" t="s">
        <v>6431</v>
      </c>
      <c r="B3155" s="167" t="s">
        <v>6432</v>
      </c>
      <c r="C3155" s="168" t="s">
        <v>268</v>
      </c>
      <c r="D3155" s="169">
        <v>255.23</v>
      </c>
      <c r="E3155" s="169">
        <v>2.2799999999999998</v>
      </c>
      <c r="F3155" s="169">
        <v>257.51</v>
      </c>
      <c r="G3155" s="147">
        <v>9</v>
      </c>
    </row>
    <row r="3156" spans="1:7" x14ac:dyDescent="0.25">
      <c r="A3156" s="166" t="s">
        <v>6433</v>
      </c>
      <c r="B3156" s="167" t="s">
        <v>6434</v>
      </c>
      <c r="C3156" s="168" t="s">
        <v>268</v>
      </c>
      <c r="D3156" s="169">
        <v>380.82</v>
      </c>
      <c r="E3156" s="169">
        <v>2.2799999999999998</v>
      </c>
      <c r="F3156" s="169">
        <v>383.1</v>
      </c>
      <c r="G3156" s="147">
        <v>9</v>
      </c>
    </row>
    <row r="3157" spans="1:7" x14ac:dyDescent="0.25">
      <c r="A3157" s="166" t="s">
        <v>6435</v>
      </c>
      <c r="B3157" s="167" t="s">
        <v>6436</v>
      </c>
      <c r="C3157" s="168" t="s">
        <v>268</v>
      </c>
      <c r="D3157" s="169">
        <v>545.91999999999996</v>
      </c>
      <c r="E3157" s="169">
        <v>2.2799999999999998</v>
      </c>
      <c r="F3157" s="169">
        <v>548.20000000000005</v>
      </c>
      <c r="G3157" s="147">
        <v>9</v>
      </c>
    </row>
    <row r="3158" spans="1:7" x14ac:dyDescent="0.25">
      <c r="A3158" s="166" t="s">
        <v>6437</v>
      </c>
      <c r="B3158" s="167" t="s">
        <v>6438</v>
      </c>
      <c r="C3158" s="168" t="s">
        <v>268</v>
      </c>
      <c r="D3158" s="169">
        <v>903.54</v>
      </c>
      <c r="E3158" s="169">
        <v>2.2799999999999998</v>
      </c>
      <c r="F3158" s="169">
        <v>905.82</v>
      </c>
      <c r="G3158" s="147">
        <v>9</v>
      </c>
    </row>
    <row r="3159" spans="1:7" x14ac:dyDescent="0.25">
      <c r="A3159" s="166" t="s">
        <v>6439</v>
      </c>
      <c r="B3159" s="167" t="s">
        <v>6440</v>
      </c>
      <c r="C3159" s="168" t="s">
        <v>268</v>
      </c>
      <c r="D3159" s="169">
        <v>1222.1500000000001</v>
      </c>
      <c r="E3159" s="169">
        <v>2.2799999999999998</v>
      </c>
      <c r="F3159" s="169">
        <v>1224.43</v>
      </c>
      <c r="G3159" s="147">
        <v>9</v>
      </c>
    </row>
    <row r="3160" spans="1:7" x14ac:dyDescent="0.25">
      <c r="A3160" s="166" t="s">
        <v>6441</v>
      </c>
      <c r="B3160" s="167" t="s">
        <v>6442</v>
      </c>
      <c r="C3160" s="168"/>
      <c r="D3160" s="169"/>
      <c r="E3160" s="169"/>
      <c r="F3160" s="169"/>
      <c r="G3160" s="147">
        <v>9</v>
      </c>
    </row>
    <row r="3161" spans="1:7" ht="30" x14ac:dyDescent="0.25">
      <c r="A3161" s="166" t="s">
        <v>6443</v>
      </c>
      <c r="B3161" s="167" t="s">
        <v>6444</v>
      </c>
      <c r="C3161" s="168" t="s">
        <v>268</v>
      </c>
      <c r="D3161" s="169">
        <v>561.30999999999995</v>
      </c>
      <c r="E3161" s="169">
        <v>32.11</v>
      </c>
      <c r="F3161" s="169">
        <v>593.41999999999996</v>
      </c>
      <c r="G3161" s="147">
        <v>5</v>
      </c>
    </row>
    <row r="3162" spans="1:7" ht="30" x14ac:dyDescent="0.25">
      <c r="A3162" s="166" t="s">
        <v>6445</v>
      </c>
      <c r="B3162" s="167" t="s">
        <v>6446</v>
      </c>
      <c r="C3162" s="168" t="s">
        <v>268</v>
      </c>
      <c r="D3162" s="169">
        <v>651.33000000000004</v>
      </c>
      <c r="E3162" s="169">
        <v>32.11</v>
      </c>
      <c r="F3162" s="169">
        <v>683.44</v>
      </c>
      <c r="G3162" s="147">
        <v>9</v>
      </c>
    </row>
    <row r="3163" spans="1:7" ht="30" x14ac:dyDescent="0.25">
      <c r="A3163" s="166" t="s">
        <v>6447</v>
      </c>
      <c r="B3163" s="167" t="s">
        <v>6448</v>
      </c>
      <c r="C3163" s="168" t="s">
        <v>268</v>
      </c>
      <c r="D3163" s="169">
        <v>811.85</v>
      </c>
      <c r="E3163" s="169">
        <v>32.11</v>
      </c>
      <c r="F3163" s="169">
        <v>843.96</v>
      </c>
      <c r="G3163" s="147">
        <v>9</v>
      </c>
    </row>
    <row r="3164" spans="1:7" ht="30" x14ac:dyDescent="0.25">
      <c r="A3164" s="166" t="s">
        <v>6449</v>
      </c>
      <c r="B3164" s="167" t="s">
        <v>6450</v>
      </c>
      <c r="C3164" s="168" t="s">
        <v>268</v>
      </c>
      <c r="D3164" s="169">
        <v>1241.78</v>
      </c>
      <c r="E3164" s="169">
        <v>32.11</v>
      </c>
      <c r="F3164" s="169">
        <v>1273.8900000000001</v>
      </c>
      <c r="G3164" s="147">
        <v>9</v>
      </c>
    </row>
    <row r="3165" spans="1:7" ht="30" x14ac:dyDescent="0.25">
      <c r="A3165" s="166" t="s">
        <v>6451</v>
      </c>
      <c r="B3165" s="167" t="s">
        <v>6452</v>
      </c>
      <c r="C3165" s="168" t="s">
        <v>268</v>
      </c>
      <c r="D3165" s="169">
        <v>983.45</v>
      </c>
      <c r="E3165" s="169">
        <v>32.11</v>
      </c>
      <c r="F3165" s="169">
        <v>1015.56</v>
      </c>
      <c r="G3165" s="147">
        <v>9</v>
      </c>
    </row>
    <row r="3166" spans="1:7" ht="30" x14ac:dyDescent="0.25">
      <c r="A3166" s="166" t="s">
        <v>6453</v>
      </c>
      <c r="B3166" s="167" t="s">
        <v>6454</v>
      </c>
      <c r="C3166" s="168" t="s">
        <v>268</v>
      </c>
      <c r="D3166" s="169">
        <v>535.75</v>
      </c>
      <c r="E3166" s="169">
        <v>32.11</v>
      </c>
      <c r="F3166" s="169">
        <v>567.86</v>
      </c>
      <c r="G3166" s="147">
        <v>9</v>
      </c>
    </row>
    <row r="3167" spans="1:7" ht="30" x14ac:dyDescent="0.25">
      <c r="A3167" s="166" t="s">
        <v>6455</v>
      </c>
      <c r="B3167" s="167" t="s">
        <v>6456</v>
      </c>
      <c r="C3167" s="168" t="s">
        <v>268</v>
      </c>
      <c r="D3167" s="169">
        <v>548.41</v>
      </c>
      <c r="E3167" s="169">
        <v>32.11</v>
      </c>
      <c r="F3167" s="169">
        <v>580.52</v>
      </c>
      <c r="G3167" s="147">
        <v>9</v>
      </c>
    </row>
    <row r="3168" spans="1:7" ht="30" x14ac:dyDescent="0.25">
      <c r="A3168" s="166" t="s">
        <v>6457</v>
      </c>
      <c r="B3168" s="167" t="s">
        <v>6458</v>
      </c>
      <c r="C3168" s="168" t="s">
        <v>268</v>
      </c>
      <c r="D3168" s="169">
        <v>618.57000000000005</v>
      </c>
      <c r="E3168" s="169">
        <v>32.11</v>
      </c>
      <c r="F3168" s="169">
        <v>650.67999999999995</v>
      </c>
      <c r="G3168" s="147">
        <v>9</v>
      </c>
    </row>
    <row r="3169" spans="1:7" ht="30" x14ac:dyDescent="0.25">
      <c r="A3169" s="166" t="s">
        <v>6459</v>
      </c>
      <c r="B3169" s="167" t="s">
        <v>6460</v>
      </c>
      <c r="C3169" s="168" t="s">
        <v>268</v>
      </c>
      <c r="D3169" s="169">
        <v>760.92</v>
      </c>
      <c r="E3169" s="169">
        <v>32.11</v>
      </c>
      <c r="F3169" s="169">
        <v>793.03</v>
      </c>
      <c r="G3169" s="147">
        <v>9</v>
      </c>
    </row>
    <row r="3170" spans="1:7" ht="30" x14ac:dyDescent="0.25">
      <c r="A3170" s="166" t="s">
        <v>6461</v>
      </c>
      <c r="B3170" s="167" t="s">
        <v>6462</v>
      </c>
      <c r="C3170" s="168" t="s">
        <v>268</v>
      </c>
      <c r="D3170" s="169">
        <v>925.87</v>
      </c>
      <c r="E3170" s="169">
        <v>32.11</v>
      </c>
      <c r="F3170" s="169">
        <v>957.98</v>
      </c>
      <c r="G3170" s="147">
        <v>9</v>
      </c>
    </row>
    <row r="3171" spans="1:7" ht="30" x14ac:dyDescent="0.25">
      <c r="A3171" s="166" t="s">
        <v>6463</v>
      </c>
      <c r="B3171" s="167" t="s">
        <v>6464</v>
      </c>
      <c r="C3171" s="168" t="s">
        <v>268</v>
      </c>
      <c r="D3171" s="169">
        <v>1110.1400000000001</v>
      </c>
      <c r="E3171" s="169">
        <v>32.11</v>
      </c>
      <c r="F3171" s="169">
        <v>1142.25</v>
      </c>
      <c r="G3171" s="147">
        <v>9</v>
      </c>
    </row>
    <row r="3172" spans="1:7" ht="30" x14ac:dyDescent="0.25">
      <c r="A3172" s="166" t="s">
        <v>6465</v>
      </c>
      <c r="B3172" s="167" t="s">
        <v>6466</v>
      </c>
      <c r="C3172" s="168" t="s">
        <v>268</v>
      </c>
      <c r="D3172" s="169">
        <v>1433.57</v>
      </c>
      <c r="E3172" s="169">
        <v>32.11</v>
      </c>
      <c r="F3172" s="169">
        <v>1465.68</v>
      </c>
      <c r="G3172" s="147">
        <v>9</v>
      </c>
    </row>
    <row r="3173" spans="1:7" x14ac:dyDescent="0.25">
      <c r="A3173" s="166" t="s">
        <v>6467</v>
      </c>
      <c r="B3173" s="167" t="s">
        <v>6468</v>
      </c>
      <c r="C3173" s="168"/>
      <c r="D3173" s="169"/>
      <c r="E3173" s="169"/>
      <c r="F3173" s="169"/>
      <c r="G3173" s="147">
        <v>9</v>
      </c>
    </row>
    <row r="3174" spans="1:7" ht="30" x14ac:dyDescent="0.25">
      <c r="A3174" s="166" t="s">
        <v>6469</v>
      </c>
      <c r="B3174" s="167" t="s">
        <v>6470</v>
      </c>
      <c r="C3174" s="168" t="s">
        <v>268</v>
      </c>
      <c r="D3174" s="169">
        <v>135.54</v>
      </c>
      <c r="E3174" s="169">
        <v>19.260000000000002</v>
      </c>
      <c r="F3174" s="169">
        <v>154.80000000000001</v>
      </c>
      <c r="G3174" s="147">
        <v>9</v>
      </c>
    </row>
    <row r="3175" spans="1:7" ht="30" x14ac:dyDescent="0.25">
      <c r="A3175" s="166" t="s">
        <v>6471</v>
      </c>
      <c r="B3175" s="167" t="s">
        <v>6472</v>
      </c>
      <c r="C3175" s="168" t="s">
        <v>268</v>
      </c>
      <c r="D3175" s="169">
        <v>190.22</v>
      </c>
      <c r="E3175" s="169">
        <v>25.69</v>
      </c>
      <c r="F3175" s="169">
        <v>215.91</v>
      </c>
      <c r="G3175" s="147">
        <v>5</v>
      </c>
    </row>
    <row r="3176" spans="1:7" ht="30" x14ac:dyDescent="0.25">
      <c r="A3176" s="166" t="s">
        <v>6473</v>
      </c>
      <c r="B3176" s="167" t="s">
        <v>6474</v>
      </c>
      <c r="C3176" s="168" t="s">
        <v>268</v>
      </c>
      <c r="D3176" s="169">
        <v>237.01</v>
      </c>
      <c r="E3176" s="169">
        <v>25.69</v>
      </c>
      <c r="F3176" s="169">
        <v>262.7</v>
      </c>
      <c r="G3176" s="147">
        <v>9</v>
      </c>
    </row>
    <row r="3177" spans="1:7" x14ac:dyDescent="0.25">
      <c r="A3177" s="166" t="s">
        <v>6475</v>
      </c>
      <c r="B3177" s="167" t="s">
        <v>6476</v>
      </c>
      <c r="C3177" s="168"/>
      <c r="D3177" s="169"/>
      <c r="E3177" s="169"/>
      <c r="F3177" s="169"/>
      <c r="G3177" s="147">
        <v>9</v>
      </c>
    </row>
    <row r="3178" spans="1:7" ht="30" x14ac:dyDescent="0.25">
      <c r="A3178" s="166" t="s">
        <v>6477</v>
      </c>
      <c r="B3178" s="167" t="s">
        <v>6478</v>
      </c>
      <c r="C3178" s="168" t="s">
        <v>268</v>
      </c>
      <c r="D3178" s="169">
        <v>678.05</v>
      </c>
      <c r="E3178" s="169">
        <v>36.68</v>
      </c>
      <c r="F3178" s="169">
        <v>714.73</v>
      </c>
      <c r="G3178" s="147">
        <v>9</v>
      </c>
    </row>
    <row r="3179" spans="1:7" ht="30" x14ac:dyDescent="0.25">
      <c r="A3179" s="166" t="s">
        <v>6479</v>
      </c>
      <c r="B3179" s="167" t="s">
        <v>6480</v>
      </c>
      <c r="C3179" s="168" t="s">
        <v>268</v>
      </c>
      <c r="D3179" s="169">
        <v>688.57</v>
      </c>
      <c r="E3179" s="169">
        <v>36.68</v>
      </c>
      <c r="F3179" s="169">
        <v>725.25</v>
      </c>
      <c r="G3179" s="147">
        <v>9</v>
      </c>
    </row>
    <row r="3180" spans="1:7" ht="30" x14ac:dyDescent="0.25">
      <c r="A3180" s="166" t="s">
        <v>6481</v>
      </c>
      <c r="B3180" s="167" t="s">
        <v>6482</v>
      </c>
      <c r="C3180" s="168" t="s">
        <v>268</v>
      </c>
      <c r="D3180" s="169">
        <v>672.82</v>
      </c>
      <c r="E3180" s="169">
        <v>36.68</v>
      </c>
      <c r="F3180" s="169">
        <v>709.5</v>
      </c>
      <c r="G3180" s="147">
        <v>9</v>
      </c>
    </row>
    <row r="3181" spans="1:7" ht="30" x14ac:dyDescent="0.25">
      <c r="A3181" s="166" t="s">
        <v>6483</v>
      </c>
      <c r="B3181" s="167" t="s">
        <v>6484</v>
      </c>
      <c r="C3181" s="168" t="s">
        <v>268</v>
      </c>
      <c r="D3181" s="169">
        <v>794.52</v>
      </c>
      <c r="E3181" s="169">
        <v>36.68</v>
      </c>
      <c r="F3181" s="169">
        <v>831.2</v>
      </c>
      <c r="G3181" s="147">
        <v>9</v>
      </c>
    </row>
    <row r="3182" spans="1:7" ht="30" x14ac:dyDescent="0.25">
      <c r="A3182" s="166" t="s">
        <v>6485</v>
      </c>
      <c r="B3182" s="167" t="s">
        <v>6486</v>
      </c>
      <c r="C3182" s="168" t="s">
        <v>268</v>
      </c>
      <c r="D3182" s="169">
        <v>1106.0999999999999</v>
      </c>
      <c r="E3182" s="169">
        <v>39.409999999999997</v>
      </c>
      <c r="F3182" s="169">
        <v>1145.51</v>
      </c>
      <c r="G3182" s="147">
        <v>9</v>
      </c>
    </row>
    <row r="3183" spans="1:7" ht="30" x14ac:dyDescent="0.25">
      <c r="A3183" s="166" t="s">
        <v>6487</v>
      </c>
      <c r="B3183" s="167" t="s">
        <v>6488</v>
      </c>
      <c r="C3183" s="168" t="s">
        <v>268</v>
      </c>
      <c r="D3183" s="169">
        <v>1193.01</v>
      </c>
      <c r="E3183" s="169">
        <v>39.409999999999997</v>
      </c>
      <c r="F3183" s="169">
        <v>1232.42</v>
      </c>
      <c r="G3183" s="147">
        <v>9</v>
      </c>
    </row>
    <row r="3184" spans="1:7" x14ac:dyDescent="0.25">
      <c r="A3184" s="166" t="s">
        <v>6489</v>
      </c>
      <c r="B3184" s="167" t="s">
        <v>6490</v>
      </c>
      <c r="C3184" s="168" t="s">
        <v>158</v>
      </c>
      <c r="D3184" s="169">
        <v>161.78</v>
      </c>
      <c r="E3184" s="169">
        <v>20.09</v>
      </c>
      <c r="F3184" s="169">
        <v>181.87</v>
      </c>
      <c r="G3184" s="147">
        <v>9</v>
      </c>
    </row>
    <row r="3185" spans="1:7" x14ac:dyDescent="0.25">
      <c r="A3185" s="166" t="s">
        <v>6491</v>
      </c>
      <c r="B3185" s="167" t="s">
        <v>6492</v>
      </c>
      <c r="C3185" s="168" t="s">
        <v>158</v>
      </c>
      <c r="D3185" s="169">
        <v>169.01</v>
      </c>
      <c r="E3185" s="169">
        <v>20.09</v>
      </c>
      <c r="F3185" s="169">
        <v>189.1</v>
      </c>
      <c r="G3185" s="147">
        <v>9</v>
      </c>
    </row>
    <row r="3186" spans="1:7" x14ac:dyDescent="0.25">
      <c r="A3186" s="166" t="s">
        <v>6493</v>
      </c>
      <c r="B3186" s="167" t="s">
        <v>6494</v>
      </c>
      <c r="C3186" s="168" t="s">
        <v>158</v>
      </c>
      <c r="D3186" s="169">
        <v>206.29</v>
      </c>
      <c r="E3186" s="169">
        <v>21.91</v>
      </c>
      <c r="F3186" s="169">
        <v>228.2</v>
      </c>
      <c r="G3186" s="147">
        <v>9</v>
      </c>
    </row>
    <row r="3187" spans="1:7" x14ac:dyDescent="0.25">
      <c r="A3187" s="166" t="s">
        <v>6495</v>
      </c>
      <c r="B3187" s="167" t="s">
        <v>6496</v>
      </c>
      <c r="C3187" s="168" t="s">
        <v>158</v>
      </c>
      <c r="D3187" s="169">
        <v>303.83</v>
      </c>
      <c r="E3187" s="169">
        <v>23.74</v>
      </c>
      <c r="F3187" s="169">
        <v>327.57</v>
      </c>
      <c r="G3187" s="147">
        <v>9</v>
      </c>
    </row>
    <row r="3188" spans="1:7" x14ac:dyDescent="0.25">
      <c r="A3188" s="166" t="s">
        <v>6497</v>
      </c>
      <c r="B3188" s="167" t="s">
        <v>6498</v>
      </c>
      <c r="C3188" s="168" t="s">
        <v>158</v>
      </c>
      <c r="D3188" s="169">
        <v>384.95</v>
      </c>
      <c r="E3188" s="169">
        <v>25.56</v>
      </c>
      <c r="F3188" s="169">
        <v>410.51</v>
      </c>
      <c r="G3188" s="147">
        <v>5</v>
      </c>
    </row>
    <row r="3189" spans="1:7" x14ac:dyDescent="0.25">
      <c r="A3189" s="166" t="s">
        <v>6499</v>
      </c>
      <c r="B3189" s="167" t="s">
        <v>6500</v>
      </c>
      <c r="C3189" s="168" t="s">
        <v>158</v>
      </c>
      <c r="D3189" s="169">
        <v>553.4</v>
      </c>
      <c r="E3189" s="169">
        <v>27.39</v>
      </c>
      <c r="F3189" s="169">
        <v>580.79</v>
      </c>
      <c r="G3189" s="147">
        <v>9</v>
      </c>
    </row>
    <row r="3190" spans="1:7" x14ac:dyDescent="0.25">
      <c r="A3190" s="166" t="s">
        <v>6501</v>
      </c>
      <c r="B3190" s="167" t="s">
        <v>6502</v>
      </c>
      <c r="C3190" s="168" t="s">
        <v>158</v>
      </c>
      <c r="D3190" s="169">
        <v>725.07</v>
      </c>
      <c r="E3190" s="169">
        <v>29.21</v>
      </c>
      <c r="F3190" s="169">
        <v>754.28</v>
      </c>
      <c r="G3190" s="147">
        <v>9</v>
      </c>
    </row>
    <row r="3191" spans="1:7" x14ac:dyDescent="0.25">
      <c r="A3191" s="166" t="s">
        <v>6503</v>
      </c>
      <c r="B3191" s="167" t="s">
        <v>6504</v>
      </c>
      <c r="C3191" s="168" t="s">
        <v>158</v>
      </c>
      <c r="D3191" s="169">
        <v>292.95999999999998</v>
      </c>
      <c r="E3191" s="169">
        <v>25.56</v>
      </c>
      <c r="F3191" s="169">
        <v>318.52</v>
      </c>
      <c r="G3191" s="147">
        <v>9</v>
      </c>
    </row>
    <row r="3192" spans="1:7" x14ac:dyDescent="0.25">
      <c r="A3192" s="166" t="s">
        <v>6505</v>
      </c>
      <c r="B3192" s="167" t="s">
        <v>6506</v>
      </c>
      <c r="C3192" s="168" t="s">
        <v>158</v>
      </c>
      <c r="D3192" s="169">
        <v>296.94</v>
      </c>
      <c r="E3192" s="169">
        <v>20.09</v>
      </c>
      <c r="F3192" s="169">
        <v>317.02999999999997</v>
      </c>
      <c r="G3192" s="147">
        <v>5</v>
      </c>
    </row>
    <row r="3193" spans="1:7" x14ac:dyDescent="0.25">
      <c r="A3193" s="166" t="s">
        <v>6507</v>
      </c>
      <c r="B3193" s="167" t="s">
        <v>6508</v>
      </c>
      <c r="C3193" s="168" t="s">
        <v>158</v>
      </c>
      <c r="D3193" s="169">
        <v>396.2</v>
      </c>
      <c r="E3193" s="169">
        <v>25.56</v>
      </c>
      <c r="F3193" s="169">
        <v>421.76</v>
      </c>
      <c r="G3193" s="147">
        <v>9</v>
      </c>
    </row>
    <row r="3194" spans="1:7" x14ac:dyDescent="0.25">
      <c r="A3194" s="166" t="s">
        <v>6509</v>
      </c>
      <c r="B3194" s="167" t="s">
        <v>6510</v>
      </c>
      <c r="C3194" s="168" t="s">
        <v>158</v>
      </c>
      <c r="D3194" s="169">
        <v>711.91</v>
      </c>
      <c r="E3194" s="169">
        <v>29.21</v>
      </c>
      <c r="F3194" s="169">
        <v>741.12</v>
      </c>
      <c r="G3194" s="147">
        <v>9</v>
      </c>
    </row>
    <row r="3195" spans="1:7" ht="30" x14ac:dyDescent="0.25">
      <c r="A3195" s="166" t="s">
        <v>6511</v>
      </c>
      <c r="B3195" s="167" t="s">
        <v>6512</v>
      </c>
      <c r="C3195" s="168" t="s">
        <v>158</v>
      </c>
      <c r="D3195" s="169">
        <v>536.55999999999995</v>
      </c>
      <c r="E3195" s="169">
        <v>21.91</v>
      </c>
      <c r="F3195" s="169">
        <v>558.47</v>
      </c>
      <c r="G3195" s="147">
        <v>9</v>
      </c>
    </row>
    <row r="3196" spans="1:7" ht="30" x14ac:dyDescent="0.25">
      <c r="A3196" s="166" t="s">
        <v>6513</v>
      </c>
      <c r="B3196" s="167" t="s">
        <v>6514</v>
      </c>
      <c r="C3196" s="168" t="s">
        <v>158</v>
      </c>
      <c r="D3196" s="169">
        <v>641.41999999999996</v>
      </c>
      <c r="E3196" s="169">
        <v>25.56</v>
      </c>
      <c r="F3196" s="169">
        <v>666.98</v>
      </c>
      <c r="G3196" s="147">
        <v>9</v>
      </c>
    </row>
    <row r="3197" spans="1:7" ht="30" x14ac:dyDescent="0.25">
      <c r="A3197" s="166" t="s">
        <v>6515</v>
      </c>
      <c r="B3197" s="167" t="s">
        <v>6516</v>
      </c>
      <c r="C3197" s="168" t="s">
        <v>158</v>
      </c>
      <c r="D3197" s="169">
        <v>1040.56</v>
      </c>
      <c r="E3197" s="169">
        <v>29.21</v>
      </c>
      <c r="F3197" s="169">
        <v>1069.77</v>
      </c>
      <c r="G3197" s="147">
        <v>9</v>
      </c>
    </row>
    <row r="3198" spans="1:7" x14ac:dyDescent="0.25">
      <c r="A3198" s="166" t="s">
        <v>6517</v>
      </c>
      <c r="B3198" s="167" t="s">
        <v>6518</v>
      </c>
      <c r="C3198" s="168" t="s">
        <v>158</v>
      </c>
      <c r="D3198" s="169">
        <v>400.74</v>
      </c>
      <c r="E3198" s="169">
        <v>20.09</v>
      </c>
      <c r="F3198" s="169">
        <v>420.83</v>
      </c>
      <c r="G3198" s="147">
        <v>9</v>
      </c>
    </row>
    <row r="3199" spans="1:7" x14ac:dyDescent="0.25">
      <c r="A3199" s="166" t="s">
        <v>6519</v>
      </c>
      <c r="B3199" s="167" t="s">
        <v>6520</v>
      </c>
      <c r="C3199" s="168" t="s">
        <v>158</v>
      </c>
      <c r="D3199" s="169">
        <v>527.57000000000005</v>
      </c>
      <c r="E3199" s="169">
        <v>21.91</v>
      </c>
      <c r="F3199" s="169">
        <v>549.48</v>
      </c>
      <c r="G3199" s="147">
        <v>9</v>
      </c>
    </row>
    <row r="3200" spans="1:7" x14ac:dyDescent="0.25">
      <c r="A3200" s="166" t="s">
        <v>6521</v>
      </c>
      <c r="B3200" s="167" t="s">
        <v>6522</v>
      </c>
      <c r="C3200" s="168"/>
      <c r="D3200" s="169"/>
      <c r="E3200" s="169"/>
      <c r="F3200" s="169"/>
      <c r="G3200" s="147">
        <v>9</v>
      </c>
    </row>
    <row r="3201" spans="1:7" ht="30" x14ac:dyDescent="0.25">
      <c r="A3201" s="166" t="s">
        <v>6523</v>
      </c>
      <c r="B3201" s="167" t="s">
        <v>6524</v>
      </c>
      <c r="C3201" s="168" t="s">
        <v>158</v>
      </c>
      <c r="D3201" s="169">
        <v>424.65</v>
      </c>
      <c r="E3201" s="169">
        <v>25.56</v>
      </c>
      <c r="F3201" s="169">
        <v>450.21</v>
      </c>
      <c r="G3201" s="147">
        <v>9</v>
      </c>
    </row>
    <row r="3202" spans="1:7" ht="30" x14ac:dyDescent="0.25">
      <c r="A3202" s="166" t="s">
        <v>6525</v>
      </c>
      <c r="B3202" s="167" t="s">
        <v>6526</v>
      </c>
      <c r="C3202" s="168" t="s">
        <v>158</v>
      </c>
      <c r="D3202" s="169">
        <v>609.36</v>
      </c>
      <c r="E3202" s="169">
        <v>29.21</v>
      </c>
      <c r="F3202" s="169">
        <v>638.57000000000005</v>
      </c>
      <c r="G3202" s="147">
        <v>9</v>
      </c>
    </row>
    <row r="3203" spans="1:7" ht="30" x14ac:dyDescent="0.25">
      <c r="A3203" s="166" t="s">
        <v>6527</v>
      </c>
      <c r="B3203" s="167" t="s">
        <v>6528</v>
      </c>
      <c r="C3203" s="168" t="s">
        <v>158</v>
      </c>
      <c r="D3203" s="169">
        <v>927.8</v>
      </c>
      <c r="E3203" s="169">
        <v>32.869999999999997</v>
      </c>
      <c r="F3203" s="169">
        <v>960.67</v>
      </c>
      <c r="G3203" s="147">
        <v>9</v>
      </c>
    </row>
    <row r="3204" spans="1:7" ht="30" x14ac:dyDescent="0.25">
      <c r="A3204" s="166" t="s">
        <v>6529</v>
      </c>
      <c r="B3204" s="167" t="s">
        <v>6530</v>
      </c>
      <c r="C3204" s="168" t="s">
        <v>158</v>
      </c>
      <c r="D3204" s="169">
        <v>1470.59</v>
      </c>
      <c r="E3204" s="169">
        <v>36.520000000000003</v>
      </c>
      <c r="F3204" s="169">
        <v>1507.11</v>
      </c>
      <c r="G3204" s="147">
        <v>9</v>
      </c>
    </row>
    <row r="3205" spans="1:7" ht="30" x14ac:dyDescent="0.25">
      <c r="A3205" s="166" t="s">
        <v>6531</v>
      </c>
      <c r="B3205" s="167" t="s">
        <v>6532</v>
      </c>
      <c r="C3205" s="168" t="s">
        <v>158</v>
      </c>
      <c r="D3205" s="169">
        <v>332.81</v>
      </c>
      <c r="E3205" s="169">
        <v>25.56</v>
      </c>
      <c r="F3205" s="169">
        <v>358.37</v>
      </c>
      <c r="G3205" s="147">
        <v>9</v>
      </c>
    </row>
    <row r="3206" spans="1:7" ht="30" x14ac:dyDescent="0.25">
      <c r="A3206" s="166" t="s">
        <v>6533</v>
      </c>
      <c r="B3206" s="167" t="s">
        <v>6534</v>
      </c>
      <c r="C3206" s="168" t="s">
        <v>158</v>
      </c>
      <c r="D3206" s="169">
        <v>396.67</v>
      </c>
      <c r="E3206" s="169">
        <v>25.56</v>
      </c>
      <c r="F3206" s="169">
        <v>422.23</v>
      </c>
      <c r="G3206" s="147">
        <v>9</v>
      </c>
    </row>
    <row r="3207" spans="1:7" ht="30" x14ac:dyDescent="0.25">
      <c r="A3207" s="166" t="s">
        <v>6535</v>
      </c>
      <c r="B3207" s="167" t="s">
        <v>6536</v>
      </c>
      <c r="C3207" s="168" t="s">
        <v>158</v>
      </c>
      <c r="D3207" s="169">
        <v>724.47</v>
      </c>
      <c r="E3207" s="169">
        <v>29.21</v>
      </c>
      <c r="F3207" s="169">
        <v>753.68</v>
      </c>
      <c r="G3207" s="147">
        <v>9</v>
      </c>
    </row>
    <row r="3208" spans="1:7" ht="30" x14ac:dyDescent="0.25">
      <c r="A3208" s="166" t="s">
        <v>6537</v>
      </c>
      <c r="B3208" s="167" t="s">
        <v>6538</v>
      </c>
      <c r="C3208" s="168" t="s">
        <v>158</v>
      </c>
      <c r="D3208" s="169">
        <v>842.16</v>
      </c>
      <c r="E3208" s="169">
        <v>32.869999999999997</v>
      </c>
      <c r="F3208" s="169">
        <v>875.03</v>
      </c>
      <c r="G3208" s="147">
        <v>9</v>
      </c>
    </row>
    <row r="3209" spans="1:7" ht="30" x14ac:dyDescent="0.25">
      <c r="A3209" s="166" t="s">
        <v>6539</v>
      </c>
      <c r="B3209" s="167" t="s">
        <v>6540</v>
      </c>
      <c r="C3209" s="168" t="s">
        <v>158</v>
      </c>
      <c r="D3209" s="169">
        <v>1334.27</v>
      </c>
      <c r="E3209" s="169">
        <v>36.520000000000003</v>
      </c>
      <c r="F3209" s="169">
        <v>1370.79</v>
      </c>
      <c r="G3209" s="147">
        <v>9</v>
      </c>
    </row>
    <row r="3210" spans="1:7" x14ac:dyDescent="0.25">
      <c r="A3210" s="166" t="s">
        <v>6541</v>
      </c>
      <c r="B3210" s="167" t="s">
        <v>6542</v>
      </c>
      <c r="C3210" s="168"/>
      <c r="D3210" s="169"/>
      <c r="E3210" s="169"/>
      <c r="F3210" s="169"/>
      <c r="G3210" s="147">
        <v>9</v>
      </c>
    </row>
    <row r="3211" spans="1:7" x14ac:dyDescent="0.25">
      <c r="A3211" s="166" t="s">
        <v>6543</v>
      </c>
      <c r="B3211" s="167" t="s">
        <v>6544</v>
      </c>
      <c r="C3211" s="168" t="s">
        <v>268</v>
      </c>
      <c r="D3211" s="169">
        <v>1.79</v>
      </c>
      <c r="E3211" s="169">
        <v>63</v>
      </c>
      <c r="F3211" s="169">
        <v>64.790000000000006</v>
      </c>
      <c r="G3211" s="147">
        <v>9</v>
      </c>
    </row>
    <row r="3212" spans="1:7" x14ac:dyDescent="0.25">
      <c r="A3212" s="166" t="s">
        <v>6545</v>
      </c>
      <c r="B3212" s="167" t="s">
        <v>6546</v>
      </c>
      <c r="C3212" s="168" t="s">
        <v>268</v>
      </c>
      <c r="D3212" s="169">
        <v>69.260000000000005</v>
      </c>
      <c r="E3212" s="169">
        <v>36.659999999999997</v>
      </c>
      <c r="F3212" s="169">
        <v>105.92</v>
      </c>
      <c r="G3212" s="147">
        <v>9</v>
      </c>
    </row>
    <row r="3213" spans="1:7" x14ac:dyDescent="0.25">
      <c r="A3213" s="166" t="s">
        <v>6547</v>
      </c>
      <c r="B3213" s="167" t="s">
        <v>6548</v>
      </c>
      <c r="C3213" s="168"/>
      <c r="D3213" s="169"/>
      <c r="E3213" s="169"/>
      <c r="F3213" s="169"/>
      <c r="G3213" s="147">
        <v>9</v>
      </c>
    </row>
    <row r="3214" spans="1:7" ht="30" x14ac:dyDescent="0.25">
      <c r="A3214" s="166" t="s">
        <v>6549</v>
      </c>
      <c r="B3214" s="167" t="s">
        <v>6550</v>
      </c>
      <c r="C3214" s="168" t="s">
        <v>268</v>
      </c>
      <c r="D3214" s="169">
        <v>77.72</v>
      </c>
      <c r="E3214" s="169">
        <v>63.91</v>
      </c>
      <c r="F3214" s="169">
        <v>141.63</v>
      </c>
      <c r="G3214" s="147">
        <v>9</v>
      </c>
    </row>
    <row r="3215" spans="1:7" ht="30" x14ac:dyDescent="0.25">
      <c r="A3215" s="166" t="s">
        <v>6551</v>
      </c>
      <c r="B3215" s="167" t="s">
        <v>6552</v>
      </c>
      <c r="C3215" s="168" t="s">
        <v>268</v>
      </c>
      <c r="D3215" s="169">
        <v>101.19</v>
      </c>
      <c r="E3215" s="169">
        <v>73.040000000000006</v>
      </c>
      <c r="F3215" s="169">
        <v>174.23</v>
      </c>
      <c r="G3215" s="147">
        <v>5</v>
      </c>
    </row>
    <row r="3216" spans="1:7" ht="30" x14ac:dyDescent="0.25">
      <c r="A3216" s="166" t="s">
        <v>6553</v>
      </c>
      <c r="B3216" s="167" t="s">
        <v>6554</v>
      </c>
      <c r="C3216" s="168" t="s">
        <v>268</v>
      </c>
      <c r="D3216" s="169">
        <v>102.6</v>
      </c>
      <c r="E3216" s="169">
        <v>73.040000000000006</v>
      </c>
      <c r="F3216" s="169">
        <v>175.64</v>
      </c>
      <c r="G3216" s="147">
        <v>9</v>
      </c>
    </row>
    <row r="3217" spans="1:7" ht="30" x14ac:dyDescent="0.25">
      <c r="A3217" s="166" t="s">
        <v>6555</v>
      </c>
      <c r="B3217" s="167" t="s">
        <v>6556</v>
      </c>
      <c r="C3217" s="168" t="s">
        <v>268</v>
      </c>
      <c r="D3217" s="169">
        <v>123.54</v>
      </c>
      <c r="E3217" s="169">
        <v>82.17</v>
      </c>
      <c r="F3217" s="169">
        <v>205.71</v>
      </c>
      <c r="G3217" s="147">
        <v>9</v>
      </c>
    </row>
    <row r="3218" spans="1:7" ht="30" x14ac:dyDescent="0.25">
      <c r="A3218" s="166" t="s">
        <v>6557</v>
      </c>
      <c r="B3218" s="167" t="s">
        <v>6558</v>
      </c>
      <c r="C3218" s="168" t="s">
        <v>268</v>
      </c>
      <c r="D3218" s="169">
        <v>203.97</v>
      </c>
      <c r="E3218" s="169">
        <v>91.3</v>
      </c>
      <c r="F3218" s="169">
        <v>295.27</v>
      </c>
      <c r="G3218" s="147">
        <v>9</v>
      </c>
    </row>
    <row r="3219" spans="1:7" ht="30" x14ac:dyDescent="0.25">
      <c r="A3219" s="166" t="s">
        <v>6559</v>
      </c>
      <c r="B3219" s="167" t="s">
        <v>6560</v>
      </c>
      <c r="C3219" s="168" t="s">
        <v>268</v>
      </c>
      <c r="D3219" s="169">
        <v>230.68</v>
      </c>
      <c r="E3219" s="169">
        <v>102.71</v>
      </c>
      <c r="F3219" s="169">
        <v>333.39</v>
      </c>
      <c r="G3219" s="147">
        <v>9</v>
      </c>
    </row>
    <row r="3220" spans="1:7" ht="30" x14ac:dyDescent="0.25">
      <c r="A3220" s="166" t="s">
        <v>6561</v>
      </c>
      <c r="B3220" s="167" t="s">
        <v>6562</v>
      </c>
      <c r="C3220" s="168" t="s">
        <v>268</v>
      </c>
      <c r="D3220" s="169">
        <v>274.35000000000002</v>
      </c>
      <c r="E3220" s="169">
        <v>109.56</v>
      </c>
      <c r="F3220" s="169">
        <v>383.91</v>
      </c>
      <c r="G3220" s="147">
        <v>9</v>
      </c>
    </row>
    <row r="3221" spans="1:7" ht="30" x14ac:dyDescent="0.25">
      <c r="A3221" s="166" t="s">
        <v>6563</v>
      </c>
      <c r="B3221" s="167" t="s">
        <v>6564</v>
      </c>
      <c r="C3221" s="168" t="s">
        <v>268</v>
      </c>
      <c r="D3221" s="169">
        <v>321.2</v>
      </c>
      <c r="E3221" s="169">
        <v>114.13</v>
      </c>
      <c r="F3221" s="169">
        <v>435.33</v>
      </c>
      <c r="G3221" s="147">
        <v>9</v>
      </c>
    </row>
    <row r="3222" spans="1:7" ht="30" x14ac:dyDescent="0.25">
      <c r="A3222" s="166" t="s">
        <v>6565</v>
      </c>
      <c r="B3222" s="167" t="s">
        <v>6566</v>
      </c>
      <c r="C3222" s="168" t="s">
        <v>268</v>
      </c>
      <c r="D3222" s="169">
        <v>442.28</v>
      </c>
      <c r="E3222" s="169">
        <v>120.97</v>
      </c>
      <c r="F3222" s="169">
        <v>563.25</v>
      </c>
      <c r="G3222" s="147">
        <v>9</v>
      </c>
    </row>
    <row r="3223" spans="1:7" ht="30" x14ac:dyDescent="0.25">
      <c r="A3223" s="166" t="s">
        <v>6567</v>
      </c>
      <c r="B3223" s="167" t="s">
        <v>6568</v>
      </c>
      <c r="C3223" s="168" t="s">
        <v>268</v>
      </c>
      <c r="D3223" s="169">
        <v>569.86</v>
      </c>
      <c r="E3223" s="169">
        <v>125.54</v>
      </c>
      <c r="F3223" s="169">
        <v>695.4</v>
      </c>
      <c r="G3223" s="147">
        <v>9</v>
      </c>
    </row>
    <row r="3224" spans="1:7" ht="30" x14ac:dyDescent="0.25">
      <c r="A3224" s="166" t="s">
        <v>6569</v>
      </c>
      <c r="B3224" s="167" t="s">
        <v>6570</v>
      </c>
      <c r="C3224" s="168" t="s">
        <v>268</v>
      </c>
      <c r="D3224" s="169">
        <v>817.64</v>
      </c>
      <c r="E3224" s="169">
        <v>136.94999999999999</v>
      </c>
      <c r="F3224" s="169">
        <v>954.59</v>
      </c>
      <c r="G3224" s="147">
        <v>9</v>
      </c>
    </row>
    <row r="3225" spans="1:7" ht="30" x14ac:dyDescent="0.25">
      <c r="A3225" s="166" t="s">
        <v>6571</v>
      </c>
      <c r="B3225" s="167" t="s">
        <v>6572</v>
      </c>
      <c r="C3225" s="168" t="s">
        <v>268</v>
      </c>
      <c r="D3225" s="169">
        <v>750.4</v>
      </c>
      <c r="E3225" s="169">
        <v>150.63999999999999</v>
      </c>
      <c r="F3225" s="169">
        <v>901.04</v>
      </c>
      <c r="G3225" s="147">
        <v>5</v>
      </c>
    </row>
    <row r="3226" spans="1:7" ht="30" x14ac:dyDescent="0.25">
      <c r="A3226" s="166" t="s">
        <v>6573</v>
      </c>
      <c r="B3226" s="167" t="s">
        <v>6574</v>
      </c>
      <c r="C3226" s="168" t="s">
        <v>268</v>
      </c>
      <c r="D3226" s="169">
        <v>946.63</v>
      </c>
      <c r="E3226" s="169">
        <v>159.78</v>
      </c>
      <c r="F3226" s="169">
        <v>1106.4100000000001</v>
      </c>
      <c r="G3226" s="147">
        <v>9</v>
      </c>
    </row>
    <row r="3227" spans="1:7" x14ac:dyDescent="0.25">
      <c r="A3227" s="166" t="s">
        <v>6575</v>
      </c>
      <c r="B3227" s="167" t="s">
        <v>6576</v>
      </c>
      <c r="C3227" s="168"/>
      <c r="D3227" s="169"/>
      <c r="E3227" s="169"/>
      <c r="F3227" s="169"/>
      <c r="G3227" s="147">
        <v>9</v>
      </c>
    </row>
    <row r="3228" spans="1:7" x14ac:dyDescent="0.25">
      <c r="A3228" s="166" t="s">
        <v>6577</v>
      </c>
      <c r="B3228" s="167" t="s">
        <v>6578</v>
      </c>
      <c r="C3228" s="168" t="s">
        <v>268</v>
      </c>
      <c r="D3228" s="169">
        <v>141.13999999999999</v>
      </c>
      <c r="E3228" s="169">
        <v>14.86</v>
      </c>
      <c r="F3228" s="169">
        <v>156</v>
      </c>
      <c r="G3228" s="147">
        <v>5</v>
      </c>
    </row>
    <row r="3229" spans="1:7" x14ac:dyDescent="0.25">
      <c r="A3229" s="166" t="s">
        <v>6579</v>
      </c>
      <c r="B3229" s="167" t="s">
        <v>6580</v>
      </c>
      <c r="C3229" s="168" t="s">
        <v>268</v>
      </c>
      <c r="D3229" s="169">
        <v>261.37</v>
      </c>
      <c r="E3229" s="169">
        <v>22.28</v>
      </c>
      <c r="F3229" s="169">
        <v>283.64999999999998</v>
      </c>
      <c r="G3229" s="147">
        <v>9</v>
      </c>
    </row>
    <row r="3230" spans="1:7" x14ac:dyDescent="0.25">
      <c r="A3230" s="166" t="s">
        <v>6581</v>
      </c>
      <c r="B3230" s="167" t="s">
        <v>6582</v>
      </c>
      <c r="C3230" s="168" t="s">
        <v>268</v>
      </c>
      <c r="D3230" s="169">
        <v>306.63</v>
      </c>
      <c r="E3230" s="169">
        <v>26</v>
      </c>
      <c r="F3230" s="169">
        <v>332.63</v>
      </c>
      <c r="G3230" s="147">
        <v>9</v>
      </c>
    </row>
    <row r="3231" spans="1:7" x14ac:dyDescent="0.25">
      <c r="A3231" s="166" t="s">
        <v>6583</v>
      </c>
      <c r="B3231" s="167" t="s">
        <v>6584</v>
      </c>
      <c r="C3231" s="168" t="s">
        <v>268</v>
      </c>
      <c r="D3231" s="169">
        <v>427.37</v>
      </c>
      <c r="E3231" s="169">
        <v>29.71</v>
      </c>
      <c r="F3231" s="169">
        <v>457.08</v>
      </c>
      <c r="G3231" s="147">
        <v>9</v>
      </c>
    </row>
    <row r="3232" spans="1:7" x14ac:dyDescent="0.25">
      <c r="A3232" s="166" t="s">
        <v>6585</v>
      </c>
      <c r="B3232" s="167" t="s">
        <v>6586</v>
      </c>
      <c r="C3232" s="168" t="s">
        <v>268</v>
      </c>
      <c r="D3232" s="169">
        <v>514.84</v>
      </c>
      <c r="E3232" s="169">
        <v>37.14</v>
      </c>
      <c r="F3232" s="169">
        <v>551.98</v>
      </c>
      <c r="G3232" s="147">
        <v>9</v>
      </c>
    </row>
    <row r="3233" spans="1:7" x14ac:dyDescent="0.25">
      <c r="A3233" s="166" t="s">
        <v>6587</v>
      </c>
      <c r="B3233" s="167" t="s">
        <v>6588</v>
      </c>
      <c r="C3233" s="168" t="s">
        <v>268</v>
      </c>
      <c r="D3233" s="169">
        <v>790.05</v>
      </c>
      <c r="E3233" s="169">
        <v>44.57</v>
      </c>
      <c r="F3233" s="169">
        <v>834.62</v>
      </c>
      <c r="G3233" s="147">
        <v>9</v>
      </c>
    </row>
    <row r="3234" spans="1:7" x14ac:dyDescent="0.25">
      <c r="A3234" s="166" t="s">
        <v>6589</v>
      </c>
      <c r="B3234" s="167" t="s">
        <v>6590</v>
      </c>
      <c r="C3234" s="168" t="s">
        <v>268</v>
      </c>
      <c r="D3234" s="169">
        <v>805.06</v>
      </c>
      <c r="E3234" s="169">
        <v>55.71</v>
      </c>
      <c r="F3234" s="169">
        <v>860.77</v>
      </c>
      <c r="G3234" s="147">
        <v>9</v>
      </c>
    </row>
    <row r="3235" spans="1:7" x14ac:dyDescent="0.25">
      <c r="A3235" s="166" t="s">
        <v>6591</v>
      </c>
      <c r="B3235" s="167" t="s">
        <v>6592</v>
      </c>
      <c r="C3235" s="168" t="s">
        <v>268</v>
      </c>
      <c r="D3235" s="169">
        <v>1125.1400000000001</v>
      </c>
      <c r="E3235" s="169">
        <v>111.42</v>
      </c>
      <c r="F3235" s="169">
        <v>1236.56</v>
      </c>
      <c r="G3235" s="147">
        <v>9</v>
      </c>
    </row>
    <row r="3236" spans="1:7" x14ac:dyDescent="0.25">
      <c r="A3236" s="166" t="s">
        <v>6593</v>
      </c>
      <c r="B3236" s="167" t="s">
        <v>6594</v>
      </c>
      <c r="C3236" s="168"/>
      <c r="D3236" s="169"/>
      <c r="E3236" s="169"/>
      <c r="F3236" s="169"/>
      <c r="G3236" s="147">
        <v>9</v>
      </c>
    </row>
    <row r="3237" spans="1:7" x14ac:dyDescent="0.25">
      <c r="A3237" s="166" t="s">
        <v>6595</v>
      </c>
      <c r="B3237" s="167" t="s">
        <v>6596</v>
      </c>
      <c r="C3237" s="168" t="s">
        <v>268</v>
      </c>
      <c r="D3237" s="169">
        <v>68.48</v>
      </c>
      <c r="E3237" s="169">
        <v>37.89</v>
      </c>
      <c r="F3237" s="169">
        <v>106.37</v>
      </c>
      <c r="G3237" s="147">
        <v>9</v>
      </c>
    </row>
    <row r="3238" spans="1:7" x14ac:dyDescent="0.25">
      <c r="A3238" s="166" t="s">
        <v>6597</v>
      </c>
      <c r="B3238" s="167" t="s">
        <v>6598</v>
      </c>
      <c r="C3238" s="168"/>
      <c r="D3238" s="169"/>
      <c r="E3238" s="169"/>
      <c r="F3238" s="169"/>
      <c r="G3238" s="147">
        <v>9</v>
      </c>
    </row>
    <row r="3239" spans="1:7" x14ac:dyDescent="0.25">
      <c r="A3239" s="166" t="s">
        <v>6599</v>
      </c>
      <c r="B3239" s="167" t="s">
        <v>6600</v>
      </c>
      <c r="C3239" s="168" t="s">
        <v>268</v>
      </c>
      <c r="D3239" s="169">
        <v>159.46</v>
      </c>
      <c r="E3239" s="169">
        <v>22.83</v>
      </c>
      <c r="F3239" s="169">
        <v>182.29</v>
      </c>
      <c r="G3239" s="147">
        <v>9</v>
      </c>
    </row>
    <row r="3240" spans="1:7" x14ac:dyDescent="0.25">
      <c r="A3240" s="166" t="s">
        <v>6601</v>
      </c>
      <c r="B3240" s="167" t="s">
        <v>6602</v>
      </c>
      <c r="C3240" s="168" t="s">
        <v>268</v>
      </c>
      <c r="D3240" s="169">
        <v>203.55</v>
      </c>
      <c r="E3240" s="169">
        <v>22.83</v>
      </c>
      <c r="F3240" s="169">
        <v>226.38</v>
      </c>
      <c r="G3240" s="147">
        <v>9</v>
      </c>
    </row>
    <row r="3241" spans="1:7" x14ac:dyDescent="0.25">
      <c r="A3241" s="166" t="s">
        <v>6603</v>
      </c>
      <c r="B3241" s="167" t="s">
        <v>6604</v>
      </c>
      <c r="C3241" s="168" t="s">
        <v>268</v>
      </c>
      <c r="D3241" s="169">
        <v>258.93</v>
      </c>
      <c r="E3241" s="169">
        <v>32.11</v>
      </c>
      <c r="F3241" s="169">
        <v>291.04000000000002</v>
      </c>
      <c r="G3241" s="147">
        <v>9</v>
      </c>
    </row>
    <row r="3242" spans="1:7" x14ac:dyDescent="0.25">
      <c r="A3242" s="166" t="s">
        <v>6605</v>
      </c>
      <c r="B3242" s="167" t="s">
        <v>6606</v>
      </c>
      <c r="C3242" s="168" t="s">
        <v>268</v>
      </c>
      <c r="D3242" s="169">
        <v>340.04</v>
      </c>
      <c r="E3242" s="169">
        <v>32.11</v>
      </c>
      <c r="F3242" s="169">
        <v>372.15</v>
      </c>
      <c r="G3242" s="147">
        <v>5</v>
      </c>
    </row>
    <row r="3243" spans="1:7" x14ac:dyDescent="0.25">
      <c r="A3243" s="166" t="s">
        <v>6607</v>
      </c>
      <c r="B3243" s="167" t="s">
        <v>6608</v>
      </c>
      <c r="C3243" s="168" t="s">
        <v>268</v>
      </c>
      <c r="D3243" s="169">
        <v>594.22</v>
      </c>
      <c r="E3243" s="169">
        <v>32.11</v>
      </c>
      <c r="F3243" s="169">
        <v>626.33000000000004</v>
      </c>
      <c r="G3243" s="147">
        <v>9</v>
      </c>
    </row>
    <row r="3244" spans="1:7" ht="30" x14ac:dyDescent="0.25">
      <c r="A3244" s="166" t="s">
        <v>6609</v>
      </c>
      <c r="B3244" s="167" t="s">
        <v>6610</v>
      </c>
      <c r="C3244" s="168" t="s">
        <v>158</v>
      </c>
      <c r="D3244" s="169">
        <v>64.16</v>
      </c>
      <c r="E3244" s="169">
        <v>18.260000000000002</v>
      </c>
      <c r="F3244" s="169">
        <v>82.42</v>
      </c>
      <c r="G3244" s="147">
        <v>9</v>
      </c>
    </row>
    <row r="3245" spans="1:7" ht="30" x14ac:dyDescent="0.25">
      <c r="A3245" s="166" t="s">
        <v>6611</v>
      </c>
      <c r="B3245" s="167" t="s">
        <v>6612</v>
      </c>
      <c r="C3245" s="168" t="s">
        <v>158</v>
      </c>
      <c r="D3245" s="169">
        <v>73.61</v>
      </c>
      <c r="E3245" s="169">
        <v>18.260000000000002</v>
      </c>
      <c r="F3245" s="169">
        <v>91.87</v>
      </c>
      <c r="G3245" s="147">
        <v>9</v>
      </c>
    </row>
    <row r="3246" spans="1:7" ht="30" x14ac:dyDescent="0.25">
      <c r="A3246" s="166" t="s">
        <v>6613</v>
      </c>
      <c r="B3246" s="167" t="s">
        <v>6614</v>
      </c>
      <c r="C3246" s="168" t="s">
        <v>158</v>
      </c>
      <c r="D3246" s="169">
        <v>91.88</v>
      </c>
      <c r="E3246" s="169">
        <v>22.83</v>
      </c>
      <c r="F3246" s="169">
        <v>114.71</v>
      </c>
      <c r="G3246" s="147">
        <v>9</v>
      </c>
    </row>
    <row r="3247" spans="1:7" ht="30" x14ac:dyDescent="0.25">
      <c r="A3247" s="166" t="s">
        <v>6615</v>
      </c>
      <c r="B3247" s="167" t="s">
        <v>6616</v>
      </c>
      <c r="C3247" s="168" t="s">
        <v>158</v>
      </c>
      <c r="D3247" s="169">
        <v>144.22</v>
      </c>
      <c r="E3247" s="169">
        <v>22.83</v>
      </c>
      <c r="F3247" s="169">
        <v>167.05</v>
      </c>
      <c r="G3247" s="147">
        <v>9</v>
      </c>
    </row>
    <row r="3248" spans="1:7" ht="30" x14ac:dyDescent="0.25">
      <c r="A3248" s="166" t="s">
        <v>6617</v>
      </c>
      <c r="B3248" s="167" t="s">
        <v>6618</v>
      </c>
      <c r="C3248" s="168" t="s">
        <v>158</v>
      </c>
      <c r="D3248" s="169">
        <v>191.11</v>
      </c>
      <c r="E3248" s="169">
        <v>22.83</v>
      </c>
      <c r="F3248" s="169">
        <v>213.94</v>
      </c>
      <c r="G3248" s="147">
        <v>9</v>
      </c>
    </row>
    <row r="3249" spans="1:7" ht="30" x14ac:dyDescent="0.25">
      <c r="A3249" s="166" t="s">
        <v>6619</v>
      </c>
      <c r="B3249" s="167" t="s">
        <v>6620</v>
      </c>
      <c r="C3249" s="168" t="s">
        <v>471</v>
      </c>
      <c r="D3249" s="169">
        <v>977.84</v>
      </c>
      <c r="E3249" s="169">
        <v>18.260000000000002</v>
      </c>
      <c r="F3249" s="169">
        <v>996.1</v>
      </c>
      <c r="G3249" s="147">
        <v>9</v>
      </c>
    </row>
    <row r="3250" spans="1:7" ht="30" x14ac:dyDescent="0.25">
      <c r="A3250" s="166" t="s">
        <v>6621</v>
      </c>
      <c r="B3250" s="167" t="s">
        <v>6622</v>
      </c>
      <c r="C3250" s="168" t="s">
        <v>471</v>
      </c>
      <c r="D3250" s="169">
        <v>1043.03</v>
      </c>
      <c r="E3250" s="169">
        <v>18.260000000000002</v>
      </c>
      <c r="F3250" s="169">
        <v>1061.29</v>
      </c>
      <c r="G3250" s="147">
        <v>9</v>
      </c>
    </row>
    <row r="3251" spans="1:7" ht="30" x14ac:dyDescent="0.25">
      <c r="A3251" s="166" t="s">
        <v>6623</v>
      </c>
      <c r="B3251" s="167" t="s">
        <v>6624</v>
      </c>
      <c r="C3251" s="168" t="s">
        <v>471</v>
      </c>
      <c r="D3251" s="169">
        <v>1044.76</v>
      </c>
      <c r="E3251" s="169">
        <v>22.83</v>
      </c>
      <c r="F3251" s="169">
        <v>1067.5899999999999</v>
      </c>
      <c r="G3251" s="147">
        <v>5</v>
      </c>
    </row>
    <row r="3252" spans="1:7" ht="30" x14ac:dyDescent="0.25">
      <c r="A3252" s="166" t="s">
        <v>6625</v>
      </c>
      <c r="B3252" s="167" t="s">
        <v>6626</v>
      </c>
      <c r="C3252" s="168" t="s">
        <v>471</v>
      </c>
      <c r="D3252" s="169">
        <v>1078.8499999999999</v>
      </c>
      <c r="E3252" s="169">
        <v>22.83</v>
      </c>
      <c r="F3252" s="169">
        <v>1101.68</v>
      </c>
      <c r="G3252" s="147">
        <v>9</v>
      </c>
    </row>
    <row r="3253" spans="1:7" ht="30" x14ac:dyDescent="0.25">
      <c r="A3253" s="166" t="s">
        <v>6627</v>
      </c>
      <c r="B3253" s="167" t="s">
        <v>6628</v>
      </c>
      <c r="C3253" s="168" t="s">
        <v>471</v>
      </c>
      <c r="D3253" s="169">
        <v>1219.8399999999999</v>
      </c>
      <c r="E3253" s="169">
        <v>22.83</v>
      </c>
      <c r="F3253" s="169">
        <v>1242.67</v>
      </c>
      <c r="G3253" s="147">
        <v>5</v>
      </c>
    </row>
    <row r="3254" spans="1:7" ht="30" x14ac:dyDescent="0.25">
      <c r="A3254" s="166" t="s">
        <v>6629</v>
      </c>
      <c r="B3254" s="167" t="s">
        <v>6630</v>
      </c>
      <c r="C3254" s="168" t="s">
        <v>471</v>
      </c>
      <c r="D3254" s="169">
        <v>1855.89</v>
      </c>
      <c r="E3254" s="169">
        <v>22.83</v>
      </c>
      <c r="F3254" s="169">
        <v>1878.72</v>
      </c>
      <c r="G3254" s="147">
        <v>9</v>
      </c>
    </row>
    <row r="3255" spans="1:7" x14ac:dyDescent="0.25">
      <c r="A3255" s="166" t="s">
        <v>6631</v>
      </c>
      <c r="B3255" s="167" t="s">
        <v>6632</v>
      </c>
      <c r="C3255" s="168" t="s">
        <v>268</v>
      </c>
      <c r="D3255" s="169">
        <v>322.41000000000003</v>
      </c>
      <c r="E3255" s="169">
        <v>32.11</v>
      </c>
      <c r="F3255" s="169">
        <v>354.52</v>
      </c>
      <c r="G3255" s="147">
        <v>9</v>
      </c>
    </row>
    <row r="3256" spans="1:7" x14ac:dyDescent="0.25">
      <c r="A3256" s="166" t="s">
        <v>6633</v>
      </c>
      <c r="B3256" s="167" t="s">
        <v>6634</v>
      </c>
      <c r="C3256" s="168" t="s">
        <v>268</v>
      </c>
      <c r="D3256" s="169">
        <v>994.13</v>
      </c>
      <c r="E3256" s="169">
        <v>32.11</v>
      </c>
      <c r="F3256" s="169">
        <v>1026.24</v>
      </c>
      <c r="G3256" s="147">
        <v>9</v>
      </c>
    </row>
    <row r="3257" spans="1:7" x14ac:dyDescent="0.25">
      <c r="A3257" s="166" t="s">
        <v>6635</v>
      </c>
      <c r="B3257" s="167" t="s">
        <v>6636</v>
      </c>
      <c r="C3257" s="168" t="s">
        <v>158</v>
      </c>
      <c r="D3257" s="169">
        <v>117.73</v>
      </c>
      <c r="E3257" s="169">
        <v>18.260000000000002</v>
      </c>
      <c r="F3257" s="169">
        <v>135.99</v>
      </c>
      <c r="G3257" s="147">
        <v>9</v>
      </c>
    </row>
    <row r="3258" spans="1:7" x14ac:dyDescent="0.25">
      <c r="A3258" s="166" t="s">
        <v>6637</v>
      </c>
      <c r="B3258" s="167" t="s">
        <v>6638</v>
      </c>
      <c r="C3258" s="168" t="s">
        <v>158</v>
      </c>
      <c r="D3258" s="169">
        <v>155.94</v>
      </c>
      <c r="E3258" s="169">
        <v>18.260000000000002</v>
      </c>
      <c r="F3258" s="169">
        <v>174.2</v>
      </c>
      <c r="G3258" s="147">
        <v>9</v>
      </c>
    </row>
    <row r="3259" spans="1:7" x14ac:dyDescent="0.25">
      <c r="A3259" s="166" t="s">
        <v>6639</v>
      </c>
      <c r="B3259" s="167" t="s">
        <v>6640</v>
      </c>
      <c r="C3259" s="168" t="s">
        <v>158</v>
      </c>
      <c r="D3259" s="169">
        <v>169.24</v>
      </c>
      <c r="E3259" s="169">
        <v>22.83</v>
      </c>
      <c r="F3259" s="169">
        <v>192.07</v>
      </c>
      <c r="G3259" s="147">
        <v>9</v>
      </c>
    </row>
    <row r="3260" spans="1:7" x14ac:dyDescent="0.25">
      <c r="A3260" s="166" t="s">
        <v>6641</v>
      </c>
      <c r="B3260" s="167" t="s">
        <v>6642</v>
      </c>
      <c r="C3260" s="168" t="s">
        <v>158</v>
      </c>
      <c r="D3260" s="169">
        <v>281.02</v>
      </c>
      <c r="E3260" s="169">
        <v>22.83</v>
      </c>
      <c r="F3260" s="169">
        <v>303.85000000000002</v>
      </c>
      <c r="G3260" s="147">
        <v>9</v>
      </c>
    </row>
    <row r="3261" spans="1:7" x14ac:dyDescent="0.25">
      <c r="A3261" s="166" t="s">
        <v>6643</v>
      </c>
      <c r="B3261" s="167" t="s">
        <v>6644</v>
      </c>
      <c r="C3261" s="168" t="s">
        <v>158</v>
      </c>
      <c r="D3261" s="169">
        <v>290.22000000000003</v>
      </c>
      <c r="E3261" s="169">
        <v>22.83</v>
      </c>
      <c r="F3261" s="169">
        <v>313.05</v>
      </c>
      <c r="G3261" s="147">
        <v>9</v>
      </c>
    </row>
    <row r="3262" spans="1:7" x14ac:dyDescent="0.25">
      <c r="A3262" s="166" t="s">
        <v>6645</v>
      </c>
      <c r="B3262" s="167" t="s">
        <v>6646</v>
      </c>
      <c r="C3262" s="168" t="s">
        <v>158</v>
      </c>
      <c r="D3262" s="169">
        <v>650.46</v>
      </c>
      <c r="E3262" s="169">
        <v>22.83</v>
      </c>
      <c r="F3262" s="169">
        <v>673.29</v>
      </c>
      <c r="G3262" s="147">
        <v>9</v>
      </c>
    </row>
    <row r="3263" spans="1:7" x14ac:dyDescent="0.25">
      <c r="A3263" s="166" t="s">
        <v>6647</v>
      </c>
      <c r="B3263" s="167" t="s">
        <v>6648</v>
      </c>
      <c r="C3263" s="168" t="s">
        <v>158</v>
      </c>
      <c r="D3263" s="169">
        <v>181.45</v>
      </c>
      <c r="E3263" s="169">
        <v>18.260000000000002</v>
      </c>
      <c r="F3263" s="169">
        <v>199.71</v>
      </c>
      <c r="G3263" s="147">
        <v>9</v>
      </c>
    </row>
    <row r="3264" spans="1:7" x14ac:dyDescent="0.25">
      <c r="A3264" s="166" t="s">
        <v>6649</v>
      </c>
      <c r="B3264" s="167" t="s">
        <v>6650</v>
      </c>
      <c r="C3264" s="168" t="s">
        <v>158</v>
      </c>
      <c r="D3264" s="169">
        <v>189.67</v>
      </c>
      <c r="E3264" s="169">
        <v>18.260000000000002</v>
      </c>
      <c r="F3264" s="169">
        <v>207.93</v>
      </c>
      <c r="G3264" s="147">
        <v>9</v>
      </c>
    </row>
    <row r="3265" spans="1:7" x14ac:dyDescent="0.25">
      <c r="A3265" s="166" t="s">
        <v>6651</v>
      </c>
      <c r="B3265" s="167" t="s">
        <v>6652</v>
      </c>
      <c r="C3265" s="168" t="s">
        <v>158</v>
      </c>
      <c r="D3265" s="169">
        <v>192.34</v>
      </c>
      <c r="E3265" s="169">
        <v>22.83</v>
      </c>
      <c r="F3265" s="169">
        <v>215.17</v>
      </c>
      <c r="G3265" s="147">
        <v>9</v>
      </c>
    </row>
    <row r="3266" spans="1:7" x14ac:dyDescent="0.25">
      <c r="A3266" s="166" t="s">
        <v>6653</v>
      </c>
      <c r="B3266" s="167" t="s">
        <v>6654</v>
      </c>
      <c r="C3266" s="168" t="s">
        <v>158</v>
      </c>
      <c r="D3266" s="169">
        <v>244.34</v>
      </c>
      <c r="E3266" s="169">
        <v>22.83</v>
      </c>
      <c r="F3266" s="169">
        <v>267.17</v>
      </c>
      <c r="G3266" s="147">
        <v>9</v>
      </c>
    </row>
    <row r="3267" spans="1:7" x14ac:dyDescent="0.25">
      <c r="A3267" s="166" t="s">
        <v>6655</v>
      </c>
      <c r="B3267" s="167" t="s">
        <v>6656</v>
      </c>
      <c r="C3267" s="168" t="s">
        <v>158</v>
      </c>
      <c r="D3267" s="169">
        <v>352.78</v>
      </c>
      <c r="E3267" s="169">
        <v>22.83</v>
      </c>
      <c r="F3267" s="169">
        <v>375.61</v>
      </c>
      <c r="G3267" s="147">
        <v>9</v>
      </c>
    </row>
    <row r="3268" spans="1:7" x14ac:dyDescent="0.25">
      <c r="A3268" s="166" t="s">
        <v>6657</v>
      </c>
      <c r="B3268" s="167" t="s">
        <v>6658</v>
      </c>
      <c r="C3268" s="168" t="s">
        <v>158</v>
      </c>
      <c r="D3268" s="169">
        <v>138.88999999999999</v>
      </c>
      <c r="E3268" s="169">
        <v>18.260000000000002</v>
      </c>
      <c r="F3268" s="169">
        <v>157.15</v>
      </c>
      <c r="G3268" s="147">
        <v>9</v>
      </c>
    </row>
    <row r="3269" spans="1:7" x14ac:dyDescent="0.25">
      <c r="A3269" s="166" t="s">
        <v>6659</v>
      </c>
      <c r="B3269" s="167" t="s">
        <v>6660</v>
      </c>
      <c r="C3269" s="168" t="s">
        <v>158</v>
      </c>
      <c r="D3269" s="169">
        <v>215.32</v>
      </c>
      <c r="E3269" s="169">
        <v>18.260000000000002</v>
      </c>
      <c r="F3269" s="169">
        <v>233.58</v>
      </c>
      <c r="G3269" s="147">
        <v>9</v>
      </c>
    </row>
    <row r="3270" spans="1:7" x14ac:dyDescent="0.25">
      <c r="A3270" s="166" t="s">
        <v>6661</v>
      </c>
      <c r="B3270" s="167" t="s">
        <v>6662</v>
      </c>
      <c r="C3270" s="168" t="s">
        <v>158</v>
      </c>
      <c r="D3270" s="169">
        <v>245.47</v>
      </c>
      <c r="E3270" s="169">
        <v>18.260000000000002</v>
      </c>
      <c r="F3270" s="169">
        <v>263.73</v>
      </c>
      <c r="G3270" s="147">
        <v>9</v>
      </c>
    </row>
    <row r="3271" spans="1:7" x14ac:dyDescent="0.25">
      <c r="A3271" s="166" t="s">
        <v>6663</v>
      </c>
      <c r="B3271" s="167" t="s">
        <v>6664</v>
      </c>
      <c r="C3271" s="168" t="s">
        <v>158</v>
      </c>
      <c r="D3271" s="169">
        <v>287.83</v>
      </c>
      <c r="E3271" s="169">
        <v>22.83</v>
      </c>
      <c r="F3271" s="169">
        <v>310.66000000000003</v>
      </c>
      <c r="G3271" s="147">
        <v>9</v>
      </c>
    </row>
    <row r="3272" spans="1:7" x14ac:dyDescent="0.25">
      <c r="A3272" s="166" t="s">
        <v>6665</v>
      </c>
      <c r="B3272" s="167" t="s">
        <v>6666</v>
      </c>
      <c r="C3272" s="168" t="s">
        <v>158</v>
      </c>
      <c r="D3272" s="169">
        <v>340.27</v>
      </c>
      <c r="E3272" s="169">
        <v>22.83</v>
      </c>
      <c r="F3272" s="169">
        <v>363.1</v>
      </c>
      <c r="G3272" s="147">
        <v>9</v>
      </c>
    </row>
    <row r="3273" spans="1:7" x14ac:dyDescent="0.25">
      <c r="A3273" s="166" t="s">
        <v>6667</v>
      </c>
      <c r="B3273" s="167" t="s">
        <v>6668</v>
      </c>
      <c r="C3273" s="168" t="s">
        <v>158</v>
      </c>
      <c r="D3273" s="169">
        <v>950.42</v>
      </c>
      <c r="E3273" s="169">
        <v>22.83</v>
      </c>
      <c r="F3273" s="169">
        <v>973.25</v>
      </c>
      <c r="G3273" s="147">
        <v>9</v>
      </c>
    </row>
    <row r="3274" spans="1:7" ht="30" x14ac:dyDescent="0.25">
      <c r="A3274" s="166" t="s">
        <v>6669</v>
      </c>
      <c r="B3274" s="167" t="s">
        <v>6670</v>
      </c>
      <c r="C3274" s="168" t="s">
        <v>158</v>
      </c>
      <c r="D3274" s="169">
        <v>116.9</v>
      </c>
      <c r="E3274" s="169">
        <v>22.83</v>
      </c>
      <c r="F3274" s="169">
        <v>139.72999999999999</v>
      </c>
      <c r="G3274" s="147">
        <v>9</v>
      </c>
    </row>
    <row r="3275" spans="1:7" ht="30" x14ac:dyDescent="0.25">
      <c r="A3275" s="166" t="s">
        <v>6671</v>
      </c>
      <c r="B3275" s="167" t="s">
        <v>6672</v>
      </c>
      <c r="C3275" s="168" t="s">
        <v>158</v>
      </c>
      <c r="D3275" s="169">
        <v>639.95000000000005</v>
      </c>
      <c r="E3275" s="169">
        <v>22.83</v>
      </c>
      <c r="F3275" s="169">
        <v>662.78</v>
      </c>
      <c r="G3275" s="147">
        <v>9</v>
      </c>
    </row>
    <row r="3276" spans="1:7" x14ac:dyDescent="0.25">
      <c r="A3276" s="166" t="s">
        <v>6673</v>
      </c>
      <c r="B3276" s="167" t="s">
        <v>6674</v>
      </c>
      <c r="C3276" s="168" t="s">
        <v>158</v>
      </c>
      <c r="D3276" s="169">
        <v>141.31</v>
      </c>
      <c r="E3276" s="169">
        <v>18.260000000000002</v>
      </c>
      <c r="F3276" s="169">
        <v>159.57</v>
      </c>
      <c r="G3276" s="147">
        <v>9</v>
      </c>
    </row>
    <row r="3277" spans="1:7" x14ac:dyDescent="0.25">
      <c r="A3277" s="166" t="s">
        <v>6675</v>
      </c>
      <c r="B3277" s="167" t="s">
        <v>6676</v>
      </c>
      <c r="C3277" s="168" t="s">
        <v>158</v>
      </c>
      <c r="D3277" s="169">
        <v>214.64</v>
      </c>
      <c r="E3277" s="169">
        <v>22.83</v>
      </c>
      <c r="F3277" s="169">
        <v>237.47</v>
      </c>
      <c r="G3277" s="147">
        <v>9</v>
      </c>
    </row>
    <row r="3278" spans="1:7" x14ac:dyDescent="0.25">
      <c r="A3278" s="166" t="s">
        <v>6677</v>
      </c>
      <c r="B3278" s="167" t="s">
        <v>6678</v>
      </c>
      <c r="C3278" s="168" t="s">
        <v>158</v>
      </c>
      <c r="D3278" s="169">
        <v>255.13</v>
      </c>
      <c r="E3278" s="169">
        <v>22.83</v>
      </c>
      <c r="F3278" s="169">
        <v>277.95999999999998</v>
      </c>
      <c r="G3278" s="147">
        <v>9</v>
      </c>
    </row>
    <row r="3279" spans="1:7" x14ac:dyDescent="0.25">
      <c r="A3279" s="166" t="s">
        <v>6679</v>
      </c>
      <c r="B3279" s="167" t="s">
        <v>6680</v>
      </c>
      <c r="C3279" s="168" t="s">
        <v>158</v>
      </c>
      <c r="D3279" s="169">
        <v>251.08</v>
      </c>
      <c r="E3279" s="169">
        <v>22.83</v>
      </c>
      <c r="F3279" s="169">
        <v>273.91000000000003</v>
      </c>
      <c r="G3279" s="147">
        <v>9</v>
      </c>
    </row>
    <row r="3280" spans="1:7" x14ac:dyDescent="0.25">
      <c r="A3280" s="166" t="s">
        <v>6681</v>
      </c>
      <c r="B3280" s="167" t="s">
        <v>6682</v>
      </c>
      <c r="C3280" s="168" t="s">
        <v>158</v>
      </c>
      <c r="D3280" s="169">
        <v>524.94000000000005</v>
      </c>
      <c r="E3280" s="169">
        <v>22.83</v>
      </c>
      <c r="F3280" s="169">
        <v>547.77</v>
      </c>
      <c r="G3280" s="147">
        <v>9</v>
      </c>
    </row>
    <row r="3281" spans="1:7" x14ac:dyDescent="0.25">
      <c r="A3281" s="166" t="s">
        <v>6683</v>
      </c>
      <c r="B3281" s="167" t="s">
        <v>6684</v>
      </c>
      <c r="C3281" s="168" t="s">
        <v>158</v>
      </c>
      <c r="D3281" s="169">
        <v>517.66999999999996</v>
      </c>
      <c r="E3281" s="169">
        <v>22.83</v>
      </c>
      <c r="F3281" s="169">
        <v>540.5</v>
      </c>
      <c r="G3281" s="147">
        <v>9</v>
      </c>
    </row>
    <row r="3282" spans="1:7" x14ac:dyDescent="0.25">
      <c r="A3282" s="166" t="s">
        <v>6685</v>
      </c>
      <c r="B3282" s="167" t="s">
        <v>6686</v>
      </c>
      <c r="C3282" s="168" t="s">
        <v>158</v>
      </c>
      <c r="D3282" s="169">
        <v>553.69000000000005</v>
      </c>
      <c r="E3282" s="169">
        <v>22.83</v>
      </c>
      <c r="F3282" s="169">
        <v>576.52</v>
      </c>
      <c r="G3282" s="147">
        <v>9</v>
      </c>
    </row>
    <row r="3283" spans="1:7" x14ac:dyDescent="0.25">
      <c r="A3283" s="166" t="s">
        <v>6687</v>
      </c>
      <c r="B3283" s="167" t="s">
        <v>6688</v>
      </c>
      <c r="C3283" s="168" t="s">
        <v>158</v>
      </c>
      <c r="D3283" s="169">
        <v>572.05999999999995</v>
      </c>
      <c r="E3283" s="169">
        <v>22.83</v>
      </c>
      <c r="F3283" s="169">
        <v>594.89</v>
      </c>
      <c r="G3283" s="147">
        <v>9</v>
      </c>
    </row>
    <row r="3284" spans="1:7" x14ac:dyDescent="0.25">
      <c r="A3284" s="166" t="s">
        <v>6689</v>
      </c>
      <c r="B3284" s="167" t="s">
        <v>6690</v>
      </c>
      <c r="C3284" s="168" t="s">
        <v>158</v>
      </c>
      <c r="D3284" s="169">
        <v>626.70000000000005</v>
      </c>
      <c r="E3284" s="169">
        <v>22.83</v>
      </c>
      <c r="F3284" s="169">
        <v>649.53</v>
      </c>
      <c r="G3284" s="147">
        <v>9</v>
      </c>
    </row>
    <row r="3285" spans="1:7" x14ac:dyDescent="0.25">
      <c r="A3285" s="166" t="s">
        <v>6691</v>
      </c>
      <c r="B3285" s="167" t="s">
        <v>6692</v>
      </c>
      <c r="C3285" s="168" t="s">
        <v>158</v>
      </c>
      <c r="D3285" s="169">
        <v>1430.98</v>
      </c>
      <c r="E3285" s="169">
        <v>22.83</v>
      </c>
      <c r="F3285" s="169">
        <v>1453.81</v>
      </c>
      <c r="G3285" s="147">
        <v>9</v>
      </c>
    </row>
    <row r="3286" spans="1:7" x14ac:dyDescent="0.25">
      <c r="A3286" s="166" t="s">
        <v>6693</v>
      </c>
      <c r="B3286" s="167" t="s">
        <v>6694</v>
      </c>
      <c r="C3286" s="168" t="s">
        <v>158</v>
      </c>
      <c r="D3286" s="169">
        <v>516.99</v>
      </c>
      <c r="E3286" s="169">
        <v>18.260000000000002</v>
      </c>
      <c r="F3286" s="169">
        <v>535.25</v>
      </c>
      <c r="G3286" s="147">
        <v>9</v>
      </c>
    </row>
    <row r="3287" spans="1:7" x14ac:dyDescent="0.25">
      <c r="A3287" s="166" t="s">
        <v>6695</v>
      </c>
      <c r="B3287" s="167" t="s">
        <v>6696</v>
      </c>
      <c r="C3287" s="168" t="s">
        <v>158</v>
      </c>
      <c r="D3287" s="169">
        <v>952.42</v>
      </c>
      <c r="E3287" s="169">
        <v>22.83</v>
      </c>
      <c r="F3287" s="169">
        <v>975.25</v>
      </c>
      <c r="G3287" s="147">
        <v>9</v>
      </c>
    </row>
    <row r="3288" spans="1:7" x14ac:dyDescent="0.25">
      <c r="A3288" s="166" t="s">
        <v>6697</v>
      </c>
      <c r="B3288" s="167" t="s">
        <v>6698</v>
      </c>
      <c r="C3288" s="168" t="s">
        <v>158</v>
      </c>
      <c r="D3288" s="169">
        <v>1230.75</v>
      </c>
      <c r="E3288" s="169">
        <v>22.83</v>
      </c>
      <c r="F3288" s="169">
        <v>1253.58</v>
      </c>
      <c r="G3288" s="147">
        <v>9</v>
      </c>
    </row>
    <row r="3289" spans="1:7" x14ac:dyDescent="0.25">
      <c r="A3289" s="166" t="s">
        <v>6699</v>
      </c>
      <c r="B3289" s="167" t="s">
        <v>6700</v>
      </c>
      <c r="C3289" s="168" t="s">
        <v>158</v>
      </c>
      <c r="D3289" s="169">
        <v>1633.71</v>
      </c>
      <c r="E3289" s="169">
        <v>22.83</v>
      </c>
      <c r="F3289" s="169">
        <v>1656.54</v>
      </c>
      <c r="G3289" s="147">
        <v>9</v>
      </c>
    </row>
    <row r="3290" spans="1:7" x14ac:dyDescent="0.25">
      <c r="A3290" s="166" t="s">
        <v>6701</v>
      </c>
      <c r="B3290" s="167" t="s">
        <v>6702</v>
      </c>
      <c r="C3290" s="168" t="s">
        <v>158</v>
      </c>
      <c r="D3290" s="169">
        <v>3405.75</v>
      </c>
      <c r="E3290" s="169">
        <v>22.83</v>
      </c>
      <c r="F3290" s="169">
        <v>3428.58</v>
      </c>
      <c r="G3290" s="147">
        <v>9</v>
      </c>
    </row>
    <row r="3291" spans="1:7" ht="30" x14ac:dyDescent="0.25">
      <c r="A3291" s="166" t="s">
        <v>6703</v>
      </c>
      <c r="B3291" s="167" t="s">
        <v>6704</v>
      </c>
      <c r="C3291" s="168" t="s">
        <v>158</v>
      </c>
      <c r="D3291" s="169">
        <v>229.23</v>
      </c>
      <c r="E3291" s="169">
        <v>18.260000000000002</v>
      </c>
      <c r="F3291" s="169">
        <v>247.49</v>
      </c>
      <c r="G3291" s="147">
        <v>9</v>
      </c>
    </row>
    <row r="3292" spans="1:7" ht="30" x14ac:dyDescent="0.25">
      <c r="A3292" s="166" t="s">
        <v>6705</v>
      </c>
      <c r="B3292" s="167" t="s">
        <v>6706</v>
      </c>
      <c r="C3292" s="168" t="s">
        <v>158</v>
      </c>
      <c r="D3292" s="169">
        <v>266.82</v>
      </c>
      <c r="E3292" s="169">
        <v>18.260000000000002</v>
      </c>
      <c r="F3292" s="169">
        <v>285.08</v>
      </c>
      <c r="G3292" s="147">
        <v>9</v>
      </c>
    </row>
    <row r="3293" spans="1:7" ht="30" x14ac:dyDescent="0.25">
      <c r="A3293" s="166" t="s">
        <v>6707</v>
      </c>
      <c r="B3293" s="167" t="s">
        <v>6708</v>
      </c>
      <c r="C3293" s="168" t="s">
        <v>158</v>
      </c>
      <c r="D3293" s="169">
        <v>625.30999999999995</v>
      </c>
      <c r="E3293" s="169">
        <v>22.83</v>
      </c>
      <c r="F3293" s="169">
        <v>648.14</v>
      </c>
      <c r="G3293" s="147">
        <v>9</v>
      </c>
    </row>
    <row r="3294" spans="1:7" ht="30" x14ac:dyDescent="0.25">
      <c r="A3294" s="166" t="s">
        <v>6709</v>
      </c>
      <c r="B3294" s="167" t="s">
        <v>6710</v>
      </c>
      <c r="C3294" s="168" t="s">
        <v>158</v>
      </c>
      <c r="D3294" s="169">
        <v>664.91</v>
      </c>
      <c r="E3294" s="169">
        <v>22.83</v>
      </c>
      <c r="F3294" s="169">
        <v>687.74</v>
      </c>
      <c r="G3294" s="147">
        <v>9</v>
      </c>
    </row>
    <row r="3295" spans="1:7" ht="30" x14ac:dyDescent="0.25">
      <c r="A3295" s="166" t="s">
        <v>6711</v>
      </c>
      <c r="B3295" s="167" t="s">
        <v>6712</v>
      </c>
      <c r="C3295" s="168" t="s">
        <v>158</v>
      </c>
      <c r="D3295" s="169">
        <v>906.22</v>
      </c>
      <c r="E3295" s="169">
        <v>22.83</v>
      </c>
      <c r="F3295" s="169">
        <v>929.05</v>
      </c>
      <c r="G3295" s="147">
        <v>9</v>
      </c>
    </row>
    <row r="3296" spans="1:7" x14ac:dyDescent="0.25">
      <c r="A3296" s="166" t="s">
        <v>6713</v>
      </c>
      <c r="B3296" s="167" t="s">
        <v>6714</v>
      </c>
      <c r="C3296" s="168" t="s">
        <v>158</v>
      </c>
      <c r="D3296" s="169">
        <v>255.83</v>
      </c>
      <c r="E3296" s="169">
        <v>22.83</v>
      </c>
      <c r="F3296" s="169">
        <v>278.66000000000003</v>
      </c>
      <c r="G3296" s="147">
        <v>9</v>
      </c>
    </row>
    <row r="3297" spans="1:7" x14ac:dyDescent="0.25">
      <c r="A3297" s="166" t="s">
        <v>6715</v>
      </c>
      <c r="B3297" s="167" t="s">
        <v>6716</v>
      </c>
      <c r="C3297" s="168" t="s">
        <v>158</v>
      </c>
      <c r="D3297" s="169">
        <v>580.38</v>
      </c>
      <c r="E3297" s="169">
        <v>22.83</v>
      </c>
      <c r="F3297" s="169">
        <v>603.21</v>
      </c>
      <c r="G3297" s="147">
        <v>9</v>
      </c>
    </row>
    <row r="3298" spans="1:7" x14ac:dyDescent="0.25">
      <c r="A3298" s="166" t="s">
        <v>6717</v>
      </c>
      <c r="B3298" s="167" t="s">
        <v>6718</v>
      </c>
      <c r="C3298" s="168" t="s">
        <v>158</v>
      </c>
      <c r="D3298" s="169">
        <v>605.04999999999995</v>
      </c>
      <c r="E3298" s="169">
        <v>22.83</v>
      </c>
      <c r="F3298" s="169">
        <v>627.88</v>
      </c>
      <c r="G3298" s="147">
        <v>9</v>
      </c>
    </row>
    <row r="3299" spans="1:7" x14ac:dyDescent="0.25">
      <c r="A3299" s="166" t="s">
        <v>6719</v>
      </c>
      <c r="B3299" s="167" t="s">
        <v>6720</v>
      </c>
      <c r="C3299" s="168" t="s">
        <v>158</v>
      </c>
      <c r="D3299" s="169">
        <v>827.99</v>
      </c>
      <c r="E3299" s="169">
        <v>22.83</v>
      </c>
      <c r="F3299" s="169">
        <v>850.82</v>
      </c>
      <c r="G3299" s="147">
        <v>9</v>
      </c>
    </row>
    <row r="3300" spans="1:7" x14ac:dyDescent="0.25">
      <c r="A3300" s="166" t="s">
        <v>6721</v>
      </c>
      <c r="B3300" s="167" t="s">
        <v>6722</v>
      </c>
      <c r="C3300" s="168" t="s">
        <v>158</v>
      </c>
      <c r="D3300" s="169">
        <v>1182.23</v>
      </c>
      <c r="E3300" s="169">
        <v>22.83</v>
      </c>
      <c r="F3300" s="169">
        <v>1205.06</v>
      </c>
      <c r="G3300" s="147">
        <v>9</v>
      </c>
    </row>
    <row r="3301" spans="1:7" x14ac:dyDescent="0.25">
      <c r="A3301" s="166" t="s">
        <v>6723</v>
      </c>
      <c r="B3301" s="167" t="s">
        <v>6724</v>
      </c>
      <c r="C3301" s="168" t="s">
        <v>158</v>
      </c>
      <c r="D3301" s="169">
        <v>3484.61</v>
      </c>
      <c r="E3301" s="169">
        <v>22.83</v>
      </c>
      <c r="F3301" s="169">
        <v>3507.44</v>
      </c>
      <c r="G3301" s="147">
        <v>9</v>
      </c>
    </row>
    <row r="3302" spans="1:7" x14ac:dyDescent="0.25">
      <c r="A3302" s="166" t="s">
        <v>6725</v>
      </c>
      <c r="B3302" s="167" t="s">
        <v>6726</v>
      </c>
      <c r="C3302" s="168"/>
      <c r="D3302" s="169"/>
      <c r="E3302" s="169"/>
      <c r="F3302" s="169"/>
      <c r="G3302" s="147">
        <v>9</v>
      </c>
    </row>
    <row r="3303" spans="1:7" x14ac:dyDescent="0.25">
      <c r="A3303" s="166" t="s">
        <v>6727</v>
      </c>
      <c r="B3303" s="167" t="s">
        <v>6728</v>
      </c>
      <c r="C3303" s="168" t="s">
        <v>268</v>
      </c>
      <c r="D3303" s="169">
        <v>8.6199999999999992</v>
      </c>
      <c r="E3303" s="169">
        <v>7.53</v>
      </c>
      <c r="F3303" s="169">
        <v>16.149999999999999</v>
      </c>
      <c r="G3303" s="147">
        <v>9</v>
      </c>
    </row>
    <row r="3304" spans="1:7" x14ac:dyDescent="0.25">
      <c r="A3304" s="166" t="s">
        <v>6729</v>
      </c>
      <c r="B3304" s="167" t="s">
        <v>6730</v>
      </c>
      <c r="C3304" s="168" t="s">
        <v>268</v>
      </c>
      <c r="D3304" s="169">
        <v>12.66</v>
      </c>
      <c r="E3304" s="169">
        <v>7.53</v>
      </c>
      <c r="F3304" s="169">
        <v>20.190000000000001</v>
      </c>
      <c r="G3304" s="147">
        <v>9</v>
      </c>
    </row>
    <row r="3305" spans="1:7" x14ac:dyDescent="0.25">
      <c r="A3305" s="166" t="s">
        <v>6731</v>
      </c>
      <c r="B3305" s="167" t="s">
        <v>6732</v>
      </c>
      <c r="C3305" s="168" t="s">
        <v>268</v>
      </c>
      <c r="D3305" s="169">
        <v>15.73</v>
      </c>
      <c r="E3305" s="169">
        <v>7.53</v>
      </c>
      <c r="F3305" s="169">
        <v>23.26</v>
      </c>
      <c r="G3305" s="147">
        <v>9</v>
      </c>
    </row>
    <row r="3306" spans="1:7" x14ac:dyDescent="0.25">
      <c r="A3306" s="166" t="s">
        <v>6733</v>
      </c>
      <c r="B3306" s="167" t="s">
        <v>6734</v>
      </c>
      <c r="C3306" s="168" t="s">
        <v>268</v>
      </c>
      <c r="D3306" s="169">
        <v>19.86</v>
      </c>
      <c r="E3306" s="169">
        <v>11.41</v>
      </c>
      <c r="F3306" s="169">
        <v>31.27</v>
      </c>
      <c r="G3306" s="147">
        <v>9</v>
      </c>
    </row>
    <row r="3307" spans="1:7" x14ac:dyDescent="0.25">
      <c r="A3307" s="166" t="s">
        <v>6735</v>
      </c>
      <c r="B3307" s="167" t="s">
        <v>6736</v>
      </c>
      <c r="C3307" s="168" t="s">
        <v>268</v>
      </c>
      <c r="D3307" s="169">
        <v>26.36</v>
      </c>
      <c r="E3307" s="169">
        <v>11.41</v>
      </c>
      <c r="F3307" s="169">
        <v>37.770000000000003</v>
      </c>
      <c r="G3307" s="147">
        <v>9</v>
      </c>
    </row>
    <row r="3308" spans="1:7" x14ac:dyDescent="0.25">
      <c r="A3308" s="166" t="s">
        <v>6737</v>
      </c>
      <c r="B3308" s="167" t="s">
        <v>6738</v>
      </c>
      <c r="C3308" s="168" t="s">
        <v>268</v>
      </c>
      <c r="D3308" s="169">
        <v>33.94</v>
      </c>
      <c r="E3308" s="169">
        <v>11.41</v>
      </c>
      <c r="F3308" s="169">
        <v>45.35</v>
      </c>
      <c r="G3308" s="147">
        <v>9</v>
      </c>
    </row>
    <row r="3309" spans="1:7" x14ac:dyDescent="0.25">
      <c r="A3309" s="166" t="s">
        <v>6739</v>
      </c>
      <c r="B3309" s="167" t="s">
        <v>6740</v>
      </c>
      <c r="C3309" s="168" t="s">
        <v>268</v>
      </c>
      <c r="D3309" s="169">
        <v>41.64</v>
      </c>
      <c r="E3309" s="169">
        <v>11.41</v>
      </c>
      <c r="F3309" s="169">
        <v>53.05</v>
      </c>
      <c r="G3309" s="147">
        <v>9</v>
      </c>
    </row>
    <row r="3310" spans="1:7" x14ac:dyDescent="0.25">
      <c r="A3310" s="166" t="s">
        <v>6741</v>
      </c>
      <c r="B3310" s="167" t="s">
        <v>6742</v>
      </c>
      <c r="C3310" s="168"/>
      <c r="D3310" s="169"/>
      <c r="E3310" s="169"/>
      <c r="F3310" s="169"/>
      <c r="G3310" s="147">
        <v>9</v>
      </c>
    </row>
    <row r="3311" spans="1:7" ht="30" x14ac:dyDescent="0.25">
      <c r="A3311" s="166" t="s">
        <v>6743</v>
      </c>
      <c r="B3311" s="167" t="s">
        <v>6744</v>
      </c>
      <c r="C3311" s="168" t="s">
        <v>268</v>
      </c>
      <c r="D3311" s="169">
        <v>48.34</v>
      </c>
      <c r="E3311" s="169">
        <v>16.440000000000001</v>
      </c>
      <c r="F3311" s="169">
        <v>64.78</v>
      </c>
      <c r="G3311" s="147">
        <v>9</v>
      </c>
    </row>
    <row r="3312" spans="1:7" ht="30" x14ac:dyDescent="0.25">
      <c r="A3312" s="166" t="s">
        <v>6745</v>
      </c>
      <c r="B3312" s="167" t="s">
        <v>6746</v>
      </c>
      <c r="C3312" s="168" t="s">
        <v>268</v>
      </c>
      <c r="D3312" s="169">
        <v>70.599999999999994</v>
      </c>
      <c r="E3312" s="169">
        <v>16.440000000000001</v>
      </c>
      <c r="F3312" s="169">
        <v>87.04</v>
      </c>
      <c r="G3312" s="147">
        <v>9</v>
      </c>
    </row>
    <row r="3313" spans="1:7" ht="30" x14ac:dyDescent="0.25">
      <c r="A3313" s="166" t="s">
        <v>6747</v>
      </c>
      <c r="B3313" s="167" t="s">
        <v>6748</v>
      </c>
      <c r="C3313" s="168" t="s">
        <v>268</v>
      </c>
      <c r="D3313" s="169">
        <v>84.21</v>
      </c>
      <c r="E3313" s="169">
        <v>16.440000000000001</v>
      </c>
      <c r="F3313" s="169">
        <v>100.65</v>
      </c>
      <c r="G3313" s="147">
        <v>9</v>
      </c>
    </row>
    <row r="3314" spans="1:7" ht="30" x14ac:dyDescent="0.25">
      <c r="A3314" s="166" t="s">
        <v>6749</v>
      </c>
      <c r="B3314" s="167" t="s">
        <v>6750</v>
      </c>
      <c r="C3314" s="168" t="s">
        <v>268</v>
      </c>
      <c r="D3314" s="169">
        <v>103.35</v>
      </c>
      <c r="E3314" s="169">
        <v>16.440000000000001</v>
      </c>
      <c r="F3314" s="169">
        <v>119.79</v>
      </c>
      <c r="G3314" s="147">
        <v>9</v>
      </c>
    </row>
    <row r="3315" spans="1:7" ht="30" x14ac:dyDescent="0.25">
      <c r="A3315" s="166" t="s">
        <v>6751</v>
      </c>
      <c r="B3315" s="167" t="s">
        <v>6752</v>
      </c>
      <c r="C3315" s="168" t="s">
        <v>268</v>
      </c>
      <c r="D3315" s="169">
        <v>122.21</v>
      </c>
      <c r="E3315" s="169">
        <v>16.440000000000001</v>
      </c>
      <c r="F3315" s="169">
        <v>138.65</v>
      </c>
      <c r="G3315" s="147">
        <v>9</v>
      </c>
    </row>
    <row r="3316" spans="1:7" ht="30" x14ac:dyDescent="0.25">
      <c r="A3316" s="166" t="s">
        <v>6753</v>
      </c>
      <c r="B3316" s="167" t="s">
        <v>6754</v>
      </c>
      <c r="C3316" s="168" t="s">
        <v>268</v>
      </c>
      <c r="D3316" s="169">
        <v>142.72999999999999</v>
      </c>
      <c r="E3316" s="169">
        <v>16.440000000000001</v>
      </c>
      <c r="F3316" s="169">
        <v>159.16999999999999</v>
      </c>
      <c r="G3316" s="147">
        <v>9</v>
      </c>
    </row>
    <row r="3317" spans="1:7" ht="30" x14ac:dyDescent="0.25">
      <c r="A3317" s="166" t="s">
        <v>6755</v>
      </c>
      <c r="B3317" s="167" t="s">
        <v>6756</v>
      </c>
      <c r="C3317" s="168" t="s">
        <v>268</v>
      </c>
      <c r="D3317" s="169">
        <v>164.36</v>
      </c>
      <c r="E3317" s="169">
        <v>16.440000000000001</v>
      </c>
      <c r="F3317" s="169">
        <v>180.8</v>
      </c>
      <c r="G3317" s="147">
        <v>5</v>
      </c>
    </row>
    <row r="3318" spans="1:7" ht="30" x14ac:dyDescent="0.25">
      <c r="A3318" s="166" t="s">
        <v>6757</v>
      </c>
      <c r="B3318" s="167" t="s">
        <v>6758</v>
      </c>
      <c r="C3318" s="168" t="s">
        <v>268</v>
      </c>
      <c r="D3318" s="169">
        <v>181.05</v>
      </c>
      <c r="E3318" s="169">
        <v>16.440000000000001</v>
      </c>
      <c r="F3318" s="169">
        <v>197.49</v>
      </c>
      <c r="G3318" s="147">
        <v>9</v>
      </c>
    </row>
    <row r="3319" spans="1:7" ht="30" x14ac:dyDescent="0.25">
      <c r="A3319" s="166" t="s">
        <v>6759</v>
      </c>
      <c r="B3319" s="167" t="s">
        <v>6760</v>
      </c>
      <c r="C3319" s="168" t="s">
        <v>268</v>
      </c>
      <c r="D3319" s="169">
        <v>200.38</v>
      </c>
      <c r="E3319" s="169">
        <v>16.440000000000001</v>
      </c>
      <c r="F3319" s="169">
        <v>216.82</v>
      </c>
      <c r="G3319" s="147">
        <v>9</v>
      </c>
    </row>
    <row r="3320" spans="1:7" ht="30" x14ac:dyDescent="0.25">
      <c r="A3320" s="166" t="s">
        <v>6761</v>
      </c>
      <c r="B3320" s="167" t="s">
        <v>6762</v>
      </c>
      <c r="C3320" s="168" t="s">
        <v>268</v>
      </c>
      <c r="D3320" s="169">
        <v>232.5</v>
      </c>
      <c r="E3320" s="169">
        <v>16.440000000000001</v>
      </c>
      <c r="F3320" s="169">
        <v>248.94</v>
      </c>
      <c r="G3320" s="147">
        <v>9</v>
      </c>
    </row>
    <row r="3321" spans="1:7" ht="30" x14ac:dyDescent="0.25">
      <c r="A3321" s="166" t="s">
        <v>6763</v>
      </c>
      <c r="B3321" s="167" t="s">
        <v>6764</v>
      </c>
      <c r="C3321" s="168" t="s">
        <v>268</v>
      </c>
      <c r="D3321" s="169">
        <v>250.21</v>
      </c>
      <c r="E3321" s="169">
        <v>16.440000000000001</v>
      </c>
      <c r="F3321" s="169">
        <v>266.64999999999998</v>
      </c>
      <c r="G3321" s="147">
        <v>9</v>
      </c>
    </row>
    <row r="3322" spans="1:7" x14ac:dyDescent="0.25">
      <c r="A3322" s="166" t="s">
        <v>6765</v>
      </c>
      <c r="B3322" s="167" t="s">
        <v>6766</v>
      </c>
      <c r="C3322" s="168"/>
      <c r="D3322" s="169"/>
      <c r="E3322" s="169"/>
      <c r="F3322" s="169"/>
      <c r="G3322" s="147">
        <v>9</v>
      </c>
    </row>
    <row r="3323" spans="1:7" ht="30" x14ac:dyDescent="0.25">
      <c r="A3323" s="166" t="s">
        <v>6767</v>
      </c>
      <c r="B3323" s="167" t="s">
        <v>6768</v>
      </c>
      <c r="C3323" s="168" t="s">
        <v>268</v>
      </c>
      <c r="D3323" s="169">
        <v>29.32</v>
      </c>
      <c r="E3323" s="169">
        <v>16.059999999999999</v>
      </c>
      <c r="F3323" s="169">
        <v>45.38</v>
      </c>
      <c r="G3323" s="147">
        <v>9</v>
      </c>
    </row>
    <row r="3324" spans="1:7" ht="30" x14ac:dyDescent="0.25">
      <c r="A3324" s="166" t="s">
        <v>6769</v>
      </c>
      <c r="B3324" s="167" t="s">
        <v>6770</v>
      </c>
      <c r="C3324" s="168" t="s">
        <v>268</v>
      </c>
      <c r="D3324" s="169">
        <v>37.64</v>
      </c>
      <c r="E3324" s="169">
        <v>16.059999999999999</v>
      </c>
      <c r="F3324" s="169">
        <v>53.7</v>
      </c>
      <c r="G3324" s="147">
        <v>9</v>
      </c>
    </row>
    <row r="3325" spans="1:7" ht="30" x14ac:dyDescent="0.25">
      <c r="A3325" s="166" t="s">
        <v>6771</v>
      </c>
      <c r="B3325" s="167" t="s">
        <v>6772</v>
      </c>
      <c r="C3325" s="168" t="s">
        <v>268</v>
      </c>
      <c r="D3325" s="169">
        <v>42.9</v>
      </c>
      <c r="E3325" s="169">
        <v>16.059999999999999</v>
      </c>
      <c r="F3325" s="169">
        <v>58.96</v>
      </c>
      <c r="G3325" s="147">
        <v>5</v>
      </c>
    </row>
    <row r="3326" spans="1:7" ht="30" x14ac:dyDescent="0.25">
      <c r="A3326" s="166" t="s">
        <v>6773</v>
      </c>
      <c r="B3326" s="167" t="s">
        <v>6774</v>
      </c>
      <c r="C3326" s="168" t="s">
        <v>268</v>
      </c>
      <c r="D3326" s="169">
        <v>102.75</v>
      </c>
      <c r="E3326" s="169">
        <v>24.09</v>
      </c>
      <c r="F3326" s="169">
        <v>126.84</v>
      </c>
      <c r="G3326" s="147">
        <v>9</v>
      </c>
    </row>
    <row r="3327" spans="1:7" x14ac:dyDescent="0.25">
      <c r="A3327" s="166" t="s">
        <v>6775</v>
      </c>
      <c r="B3327" s="167" t="s">
        <v>6776</v>
      </c>
      <c r="C3327" s="168" t="s">
        <v>158</v>
      </c>
      <c r="D3327" s="169">
        <v>11.76</v>
      </c>
      <c r="E3327" s="169">
        <v>10.5</v>
      </c>
      <c r="F3327" s="169">
        <v>22.26</v>
      </c>
      <c r="G3327" s="147">
        <v>9</v>
      </c>
    </row>
    <row r="3328" spans="1:7" ht="30" x14ac:dyDescent="0.25">
      <c r="A3328" s="166" t="s">
        <v>6777</v>
      </c>
      <c r="B3328" s="167" t="s">
        <v>6778</v>
      </c>
      <c r="C3328" s="168" t="s">
        <v>158</v>
      </c>
      <c r="D3328" s="169">
        <v>17.63</v>
      </c>
      <c r="E3328" s="169">
        <v>10.5</v>
      </c>
      <c r="F3328" s="169">
        <v>28.13</v>
      </c>
      <c r="G3328" s="147">
        <v>9</v>
      </c>
    </row>
    <row r="3329" spans="1:7" ht="30" x14ac:dyDescent="0.25">
      <c r="A3329" s="166" t="s">
        <v>6779</v>
      </c>
      <c r="B3329" s="167" t="s">
        <v>6780</v>
      </c>
      <c r="C3329" s="168" t="s">
        <v>158</v>
      </c>
      <c r="D3329" s="169">
        <v>18.8</v>
      </c>
      <c r="E3329" s="169">
        <v>15.98</v>
      </c>
      <c r="F3329" s="169">
        <v>34.78</v>
      </c>
      <c r="G3329" s="147">
        <v>9</v>
      </c>
    </row>
    <row r="3330" spans="1:7" ht="30" x14ac:dyDescent="0.25">
      <c r="A3330" s="166" t="s">
        <v>6781</v>
      </c>
      <c r="B3330" s="167" t="s">
        <v>6782</v>
      </c>
      <c r="C3330" s="168" t="s">
        <v>158</v>
      </c>
      <c r="D3330" s="169">
        <v>22.94</v>
      </c>
      <c r="E3330" s="169">
        <v>18.260000000000002</v>
      </c>
      <c r="F3330" s="169">
        <v>41.2</v>
      </c>
      <c r="G3330" s="147">
        <v>9</v>
      </c>
    </row>
    <row r="3331" spans="1:7" ht="30" x14ac:dyDescent="0.25">
      <c r="A3331" s="166" t="s">
        <v>6783</v>
      </c>
      <c r="B3331" s="167" t="s">
        <v>6784</v>
      </c>
      <c r="C3331" s="168" t="s">
        <v>158</v>
      </c>
      <c r="D3331" s="169">
        <v>12.28</v>
      </c>
      <c r="E3331" s="169">
        <v>10.5</v>
      </c>
      <c r="F3331" s="169">
        <v>22.78</v>
      </c>
      <c r="G3331" s="147">
        <v>9</v>
      </c>
    </row>
    <row r="3332" spans="1:7" ht="30" x14ac:dyDescent="0.25">
      <c r="A3332" s="166" t="s">
        <v>6785</v>
      </c>
      <c r="B3332" s="167" t="s">
        <v>6786</v>
      </c>
      <c r="C3332" s="168" t="s">
        <v>158</v>
      </c>
      <c r="D3332" s="169">
        <v>17.18</v>
      </c>
      <c r="E3332" s="169">
        <v>10.5</v>
      </c>
      <c r="F3332" s="169">
        <v>27.68</v>
      </c>
      <c r="G3332" s="147">
        <v>9</v>
      </c>
    </row>
    <row r="3333" spans="1:7" ht="30" x14ac:dyDescent="0.25">
      <c r="A3333" s="166" t="s">
        <v>6787</v>
      </c>
      <c r="B3333" s="167" t="s">
        <v>6788</v>
      </c>
      <c r="C3333" s="168" t="s">
        <v>158</v>
      </c>
      <c r="D3333" s="169">
        <v>23.41</v>
      </c>
      <c r="E3333" s="169">
        <v>15.98</v>
      </c>
      <c r="F3333" s="169">
        <v>39.39</v>
      </c>
      <c r="G3333" s="147">
        <v>9</v>
      </c>
    </row>
    <row r="3334" spans="1:7" ht="30" x14ac:dyDescent="0.25">
      <c r="A3334" s="166" t="s">
        <v>6789</v>
      </c>
      <c r="B3334" s="167" t="s">
        <v>6790</v>
      </c>
      <c r="C3334" s="168" t="s">
        <v>158</v>
      </c>
      <c r="D3334" s="169">
        <v>40.98</v>
      </c>
      <c r="E3334" s="169">
        <v>18.260000000000002</v>
      </c>
      <c r="F3334" s="169">
        <v>59.24</v>
      </c>
      <c r="G3334" s="147">
        <v>9</v>
      </c>
    </row>
    <row r="3335" spans="1:7" x14ac:dyDescent="0.25">
      <c r="A3335" s="166" t="s">
        <v>6791</v>
      </c>
      <c r="B3335" s="167" t="s">
        <v>6792</v>
      </c>
      <c r="C3335" s="168" t="s">
        <v>158</v>
      </c>
      <c r="D3335" s="169">
        <v>15.05</v>
      </c>
      <c r="E3335" s="169">
        <v>10.5</v>
      </c>
      <c r="F3335" s="169">
        <v>25.55</v>
      </c>
      <c r="G3335" s="147">
        <v>9</v>
      </c>
    </row>
    <row r="3336" spans="1:7" x14ac:dyDescent="0.25">
      <c r="A3336" s="166" t="s">
        <v>6793</v>
      </c>
      <c r="B3336" s="167" t="s">
        <v>6794</v>
      </c>
      <c r="C3336" s="168" t="s">
        <v>158</v>
      </c>
      <c r="D3336" s="169">
        <v>19.079999999999998</v>
      </c>
      <c r="E3336" s="169">
        <v>10.5</v>
      </c>
      <c r="F3336" s="169">
        <v>29.58</v>
      </c>
      <c r="G3336" s="147">
        <v>9</v>
      </c>
    </row>
    <row r="3337" spans="1:7" x14ac:dyDescent="0.25">
      <c r="A3337" s="166" t="s">
        <v>6795</v>
      </c>
      <c r="B3337" s="167" t="s">
        <v>6796</v>
      </c>
      <c r="C3337" s="168" t="s">
        <v>158</v>
      </c>
      <c r="D3337" s="169">
        <v>22.44</v>
      </c>
      <c r="E3337" s="169">
        <v>15.98</v>
      </c>
      <c r="F3337" s="169">
        <v>38.42</v>
      </c>
      <c r="G3337" s="147">
        <v>5</v>
      </c>
    </row>
    <row r="3338" spans="1:7" x14ac:dyDescent="0.25">
      <c r="A3338" s="166" t="s">
        <v>6797</v>
      </c>
      <c r="B3338" s="167" t="s">
        <v>6798</v>
      </c>
      <c r="C3338" s="168" t="s">
        <v>158</v>
      </c>
      <c r="D3338" s="169">
        <v>35.479999999999997</v>
      </c>
      <c r="E3338" s="169">
        <v>18.260000000000002</v>
      </c>
      <c r="F3338" s="169">
        <v>53.74</v>
      </c>
      <c r="G3338" s="147">
        <v>9</v>
      </c>
    </row>
    <row r="3339" spans="1:7" ht="30" x14ac:dyDescent="0.25">
      <c r="A3339" s="166" t="s">
        <v>6799</v>
      </c>
      <c r="B3339" s="167" t="s">
        <v>6800</v>
      </c>
      <c r="C3339" s="168" t="s">
        <v>158</v>
      </c>
      <c r="D3339" s="169">
        <v>12.64</v>
      </c>
      <c r="E3339" s="169">
        <v>10.5</v>
      </c>
      <c r="F3339" s="169">
        <v>23.14</v>
      </c>
      <c r="G3339" s="147">
        <v>9</v>
      </c>
    </row>
    <row r="3340" spans="1:7" ht="30" x14ac:dyDescent="0.25">
      <c r="A3340" s="166" t="s">
        <v>6801</v>
      </c>
      <c r="B3340" s="167" t="s">
        <v>6802</v>
      </c>
      <c r="C3340" s="168" t="s">
        <v>158</v>
      </c>
      <c r="D3340" s="169">
        <v>17.41</v>
      </c>
      <c r="E3340" s="169">
        <v>15.98</v>
      </c>
      <c r="F3340" s="169">
        <v>33.39</v>
      </c>
      <c r="G3340" s="147">
        <v>9</v>
      </c>
    </row>
    <row r="3341" spans="1:7" ht="30" x14ac:dyDescent="0.25">
      <c r="A3341" s="166" t="s">
        <v>6803</v>
      </c>
      <c r="B3341" s="167" t="s">
        <v>6804</v>
      </c>
      <c r="C3341" s="168" t="s">
        <v>158</v>
      </c>
      <c r="D3341" s="169">
        <v>30.08</v>
      </c>
      <c r="E3341" s="169">
        <v>18.260000000000002</v>
      </c>
      <c r="F3341" s="169">
        <v>48.34</v>
      </c>
      <c r="G3341" s="147">
        <v>9</v>
      </c>
    </row>
    <row r="3342" spans="1:7" ht="30" x14ac:dyDescent="0.25">
      <c r="A3342" s="166" t="s">
        <v>6805</v>
      </c>
      <c r="B3342" s="167" t="s">
        <v>6806</v>
      </c>
      <c r="C3342" s="168" t="s">
        <v>158</v>
      </c>
      <c r="D3342" s="169">
        <v>33.229999999999997</v>
      </c>
      <c r="E3342" s="169">
        <v>10.5</v>
      </c>
      <c r="F3342" s="169">
        <v>43.73</v>
      </c>
      <c r="G3342" s="147">
        <v>9</v>
      </c>
    </row>
    <row r="3343" spans="1:7" ht="30" x14ac:dyDescent="0.25">
      <c r="A3343" s="166" t="s">
        <v>6807</v>
      </c>
      <c r="B3343" s="167" t="s">
        <v>6808</v>
      </c>
      <c r="C3343" s="168" t="s">
        <v>158</v>
      </c>
      <c r="D3343" s="169">
        <v>42.34</v>
      </c>
      <c r="E3343" s="169">
        <v>15.98</v>
      </c>
      <c r="F3343" s="169">
        <v>58.32</v>
      </c>
      <c r="G3343" s="147">
        <v>9</v>
      </c>
    </row>
    <row r="3344" spans="1:7" ht="30" x14ac:dyDescent="0.25">
      <c r="A3344" s="166" t="s">
        <v>6809</v>
      </c>
      <c r="B3344" s="167" t="s">
        <v>6810</v>
      </c>
      <c r="C3344" s="168" t="s">
        <v>158</v>
      </c>
      <c r="D3344" s="169">
        <v>74.87</v>
      </c>
      <c r="E3344" s="169">
        <v>18.260000000000002</v>
      </c>
      <c r="F3344" s="169">
        <v>93.13</v>
      </c>
      <c r="G3344" s="147">
        <v>9</v>
      </c>
    </row>
    <row r="3345" spans="1:7" ht="30" x14ac:dyDescent="0.25">
      <c r="A3345" s="166" t="s">
        <v>6811</v>
      </c>
      <c r="B3345" s="167" t="s">
        <v>6812</v>
      </c>
      <c r="C3345" s="168" t="s">
        <v>158</v>
      </c>
      <c r="D3345" s="169">
        <v>66.44</v>
      </c>
      <c r="E3345" s="169">
        <v>18.260000000000002</v>
      </c>
      <c r="F3345" s="169">
        <v>84.7</v>
      </c>
      <c r="G3345" s="147">
        <v>9</v>
      </c>
    </row>
    <row r="3346" spans="1:7" ht="30" x14ac:dyDescent="0.25">
      <c r="A3346" s="166" t="s">
        <v>6813</v>
      </c>
      <c r="B3346" s="167" t="s">
        <v>6814</v>
      </c>
      <c r="C3346" s="168" t="s">
        <v>158</v>
      </c>
      <c r="D3346" s="169">
        <v>160.01</v>
      </c>
      <c r="E3346" s="169">
        <v>15.98</v>
      </c>
      <c r="F3346" s="169">
        <v>175.99</v>
      </c>
      <c r="G3346" s="147">
        <v>9</v>
      </c>
    </row>
    <row r="3347" spans="1:7" ht="30" x14ac:dyDescent="0.25">
      <c r="A3347" s="166" t="s">
        <v>6815</v>
      </c>
      <c r="B3347" s="167" t="s">
        <v>6816</v>
      </c>
      <c r="C3347" s="168" t="s">
        <v>158</v>
      </c>
      <c r="D3347" s="169">
        <v>34.06</v>
      </c>
      <c r="E3347" s="169">
        <v>10.5</v>
      </c>
      <c r="F3347" s="169">
        <v>44.56</v>
      </c>
      <c r="G3347" s="147">
        <v>9</v>
      </c>
    </row>
    <row r="3348" spans="1:7" ht="30" x14ac:dyDescent="0.25">
      <c r="A3348" s="166" t="s">
        <v>6817</v>
      </c>
      <c r="B3348" s="167" t="s">
        <v>6818</v>
      </c>
      <c r="C3348" s="168" t="s">
        <v>158</v>
      </c>
      <c r="D3348" s="169">
        <v>39.54</v>
      </c>
      <c r="E3348" s="169">
        <v>15.98</v>
      </c>
      <c r="F3348" s="169">
        <v>55.52</v>
      </c>
      <c r="G3348" s="147">
        <v>9</v>
      </c>
    </row>
    <row r="3349" spans="1:7" ht="30" x14ac:dyDescent="0.25">
      <c r="A3349" s="166" t="s">
        <v>6819</v>
      </c>
      <c r="B3349" s="167" t="s">
        <v>6820</v>
      </c>
      <c r="C3349" s="168" t="s">
        <v>158</v>
      </c>
      <c r="D3349" s="169">
        <v>72.680000000000007</v>
      </c>
      <c r="E3349" s="169">
        <v>18.260000000000002</v>
      </c>
      <c r="F3349" s="169">
        <v>90.94</v>
      </c>
      <c r="G3349" s="147">
        <v>9</v>
      </c>
    </row>
    <row r="3350" spans="1:7" ht="30" x14ac:dyDescent="0.25">
      <c r="A3350" s="166" t="s">
        <v>6821</v>
      </c>
      <c r="B3350" s="167" t="s">
        <v>6822</v>
      </c>
      <c r="C3350" s="168" t="s">
        <v>158</v>
      </c>
      <c r="D3350" s="169">
        <v>33.409999999999997</v>
      </c>
      <c r="E3350" s="169">
        <v>15.98</v>
      </c>
      <c r="F3350" s="169">
        <v>49.39</v>
      </c>
      <c r="G3350" s="147">
        <v>9</v>
      </c>
    </row>
    <row r="3351" spans="1:7" ht="30" x14ac:dyDescent="0.25">
      <c r="A3351" s="166" t="s">
        <v>6823</v>
      </c>
      <c r="B3351" s="167" t="s">
        <v>6824</v>
      </c>
      <c r="C3351" s="168" t="s">
        <v>158</v>
      </c>
      <c r="D3351" s="169">
        <v>62.44</v>
      </c>
      <c r="E3351" s="169">
        <v>18.260000000000002</v>
      </c>
      <c r="F3351" s="169">
        <v>80.7</v>
      </c>
      <c r="G3351" s="147">
        <v>9</v>
      </c>
    </row>
    <row r="3352" spans="1:7" ht="30" x14ac:dyDescent="0.25">
      <c r="A3352" s="166" t="s">
        <v>6825</v>
      </c>
      <c r="B3352" s="167" t="s">
        <v>6826</v>
      </c>
      <c r="C3352" s="168" t="s">
        <v>158</v>
      </c>
      <c r="D3352" s="169">
        <v>50.08</v>
      </c>
      <c r="E3352" s="169">
        <v>18.260000000000002</v>
      </c>
      <c r="F3352" s="169">
        <v>68.34</v>
      </c>
      <c r="G3352" s="147">
        <v>9</v>
      </c>
    </row>
    <row r="3353" spans="1:7" ht="30" x14ac:dyDescent="0.25">
      <c r="A3353" s="166" t="s">
        <v>6827</v>
      </c>
      <c r="B3353" s="167" t="s">
        <v>6828</v>
      </c>
      <c r="C3353" s="168" t="s">
        <v>158</v>
      </c>
      <c r="D3353" s="169">
        <v>68.73</v>
      </c>
      <c r="E3353" s="169">
        <v>18.260000000000002</v>
      </c>
      <c r="F3353" s="169">
        <v>86.99</v>
      </c>
      <c r="G3353" s="147">
        <v>9</v>
      </c>
    </row>
    <row r="3354" spans="1:7" ht="30" x14ac:dyDescent="0.25">
      <c r="A3354" s="166" t="s">
        <v>6829</v>
      </c>
      <c r="B3354" s="167" t="s">
        <v>6830</v>
      </c>
      <c r="C3354" s="168" t="s">
        <v>158</v>
      </c>
      <c r="D3354" s="169">
        <v>93.6</v>
      </c>
      <c r="E3354" s="169">
        <v>15.98</v>
      </c>
      <c r="F3354" s="169">
        <v>109.58</v>
      </c>
      <c r="G3354" s="147">
        <v>9</v>
      </c>
    </row>
    <row r="3355" spans="1:7" ht="30" x14ac:dyDescent="0.25">
      <c r="A3355" s="166" t="s">
        <v>6831</v>
      </c>
      <c r="B3355" s="167" t="s">
        <v>6832</v>
      </c>
      <c r="C3355" s="168" t="s">
        <v>158</v>
      </c>
      <c r="D3355" s="169">
        <v>67.62</v>
      </c>
      <c r="E3355" s="169">
        <v>18.260000000000002</v>
      </c>
      <c r="F3355" s="169">
        <v>85.88</v>
      </c>
      <c r="G3355" s="147">
        <v>9</v>
      </c>
    </row>
    <row r="3356" spans="1:7" ht="30" x14ac:dyDescent="0.25">
      <c r="A3356" s="166" t="s">
        <v>6833</v>
      </c>
      <c r="B3356" s="167" t="s">
        <v>6834</v>
      </c>
      <c r="C3356" s="168" t="s">
        <v>158</v>
      </c>
      <c r="D3356" s="169">
        <v>64.39</v>
      </c>
      <c r="E3356" s="169">
        <v>10.5</v>
      </c>
      <c r="F3356" s="169">
        <v>74.89</v>
      </c>
      <c r="G3356" s="147">
        <v>9</v>
      </c>
    </row>
    <row r="3357" spans="1:7" x14ac:dyDescent="0.25">
      <c r="A3357" s="166" t="s">
        <v>6835</v>
      </c>
      <c r="B3357" s="167" t="s">
        <v>6836</v>
      </c>
      <c r="C3357" s="168" t="s">
        <v>158</v>
      </c>
      <c r="D3357" s="169">
        <v>10</v>
      </c>
      <c r="E3357" s="169">
        <v>10.5</v>
      </c>
      <c r="F3357" s="169">
        <v>20.5</v>
      </c>
      <c r="G3357" s="147">
        <v>9</v>
      </c>
    </row>
    <row r="3358" spans="1:7" x14ac:dyDescent="0.25">
      <c r="A3358" s="166" t="s">
        <v>6837</v>
      </c>
      <c r="B3358" s="167" t="s">
        <v>6838</v>
      </c>
      <c r="C3358" s="168" t="s">
        <v>158</v>
      </c>
      <c r="D3358" s="169">
        <v>28.75</v>
      </c>
      <c r="E3358" s="169">
        <v>10.5</v>
      </c>
      <c r="F3358" s="169">
        <v>39.25</v>
      </c>
      <c r="G3358" s="147">
        <v>9</v>
      </c>
    </row>
    <row r="3359" spans="1:7" ht="30" x14ac:dyDescent="0.25">
      <c r="A3359" s="166" t="s">
        <v>6839</v>
      </c>
      <c r="B3359" s="167" t="s">
        <v>6840</v>
      </c>
      <c r="C3359" s="168" t="s">
        <v>158</v>
      </c>
      <c r="D3359" s="169">
        <v>41.22</v>
      </c>
      <c r="E3359" s="169">
        <v>15.98</v>
      </c>
      <c r="F3359" s="169">
        <v>57.2</v>
      </c>
      <c r="G3359" s="147">
        <v>9</v>
      </c>
    </row>
    <row r="3360" spans="1:7" x14ac:dyDescent="0.25">
      <c r="A3360" s="166" t="s">
        <v>6841</v>
      </c>
      <c r="B3360" s="167" t="s">
        <v>6842</v>
      </c>
      <c r="C3360" s="168" t="s">
        <v>471</v>
      </c>
      <c r="D3360" s="169">
        <v>76.56</v>
      </c>
      <c r="E3360" s="169">
        <v>4.57</v>
      </c>
      <c r="F3360" s="169">
        <v>81.13</v>
      </c>
      <c r="G3360" s="147">
        <v>9</v>
      </c>
    </row>
    <row r="3361" spans="1:7" x14ac:dyDescent="0.25">
      <c r="A3361" s="166" t="s">
        <v>6843</v>
      </c>
      <c r="B3361" s="167" t="s">
        <v>6844</v>
      </c>
      <c r="C3361" s="168"/>
      <c r="D3361" s="169"/>
      <c r="E3361" s="169"/>
      <c r="F3361" s="169"/>
      <c r="G3361" s="147">
        <v>9</v>
      </c>
    </row>
    <row r="3362" spans="1:7" x14ac:dyDescent="0.25">
      <c r="A3362" s="166" t="s">
        <v>6845</v>
      </c>
      <c r="B3362" s="167" t="s">
        <v>6846</v>
      </c>
      <c r="C3362" s="168"/>
      <c r="D3362" s="169"/>
      <c r="E3362" s="169"/>
      <c r="F3362" s="169"/>
      <c r="G3362" s="147">
        <v>9</v>
      </c>
    </row>
    <row r="3363" spans="1:7" x14ac:dyDescent="0.25">
      <c r="A3363" s="166" t="s">
        <v>6847</v>
      </c>
      <c r="B3363" s="167" t="s">
        <v>6848</v>
      </c>
      <c r="C3363" s="168" t="s">
        <v>158</v>
      </c>
      <c r="D3363" s="169">
        <v>42.75</v>
      </c>
      <c r="E3363" s="169">
        <v>20.55</v>
      </c>
      <c r="F3363" s="169">
        <v>63.3</v>
      </c>
      <c r="G3363" s="147">
        <v>9</v>
      </c>
    </row>
    <row r="3364" spans="1:7" x14ac:dyDescent="0.25">
      <c r="A3364" s="166" t="s">
        <v>6849</v>
      </c>
      <c r="B3364" s="167" t="s">
        <v>6850</v>
      </c>
      <c r="C3364" s="168" t="s">
        <v>158</v>
      </c>
      <c r="D3364" s="169">
        <v>58.74</v>
      </c>
      <c r="E3364" s="169">
        <v>27.39</v>
      </c>
      <c r="F3364" s="169">
        <v>86.13</v>
      </c>
      <c r="G3364" s="147">
        <v>9</v>
      </c>
    </row>
    <row r="3365" spans="1:7" x14ac:dyDescent="0.25">
      <c r="A3365" s="166" t="s">
        <v>6851</v>
      </c>
      <c r="B3365" s="167" t="s">
        <v>6852</v>
      </c>
      <c r="C3365" s="168" t="s">
        <v>158</v>
      </c>
      <c r="D3365" s="169">
        <v>75.52</v>
      </c>
      <c r="E3365" s="169">
        <v>34.24</v>
      </c>
      <c r="F3365" s="169">
        <v>109.76</v>
      </c>
      <c r="G3365" s="147">
        <v>9</v>
      </c>
    </row>
    <row r="3366" spans="1:7" x14ac:dyDescent="0.25">
      <c r="A3366" s="166" t="s">
        <v>6853</v>
      </c>
      <c r="B3366" s="167" t="s">
        <v>6854</v>
      </c>
      <c r="C3366" s="168" t="s">
        <v>158</v>
      </c>
      <c r="D3366" s="169">
        <v>92.83</v>
      </c>
      <c r="E3366" s="169">
        <v>41.08</v>
      </c>
      <c r="F3366" s="169">
        <v>133.91</v>
      </c>
      <c r="G3366" s="147">
        <v>9</v>
      </c>
    </row>
    <row r="3367" spans="1:7" x14ac:dyDescent="0.25">
      <c r="A3367" s="166" t="s">
        <v>6855</v>
      </c>
      <c r="B3367" s="167" t="s">
        <v>6856</v>
      </c>
      <c r="C3367" s="168" t="s">
        <v>158</v>
      </c>
      <c r="D3367" s="169">
        <v>113.58</v>
      </c>
      <c r="E3367" s="169">
        <v>45.65</v>
      </c>
      <c r="F3367" s="169">
        <v>159.22999999999999</v>
      </c>
      <c r="G3367" s="147">
        <v>9</v>
      </c>
    </row>
    <row r="3368" spans="1:7" x14ac:dyDescent="0.25">
      <c r="A3368" s="166" t="s">
        <v>6857</v>
      </c>
      <c r="B3368" s="167" t="s">
        <v>6858</v>
      </c>
      <c r="C3368" s="168" t="s">
        <v>158</v>
      </c>
      <c r="D3368" s="169">
        <v>154.38</v>
      </c>
      <c r="E3368" s="169">
        <v>57.06</v>
      </c>
      <c r="F3368" s="169">
        <v>211.44</v>
      </c>
      <c r="G3368" s="147">
        <v>9</v>
      </c>
    </row>
    <row r="3369" spans="1:7" x14ac:dyDescent="0.25">
      <c r="A3369" s="166" t="s">
        <v>6859</v>
      </c>
      <c r="B3369" s="167" t="s">
        <v>6860</v>
      </c>
      <c r="C3369" s="168" t="s">
        <v>158</v>
      </c>
      <c r="D3369" s="169">
        <v>380.54</v>
      </c>
      <c r="E3369" s="169">
        <v>68.48</v>
      </c>
      <c r="F3369" s="169">
        <v>449.02</v>
      </c>
      <c r="G3369" s="147">
        <v>9</v>
      </c>
    </row>
    <row r="3370" spans="1:7" x14ac:dyDescent="0.25">
      <c r="A3370" s="166" t="s">
        <v>6861</v>
      </c>
      <c r="B3370" s="167" t="s">
        <v>6862</v>
      </c>
      <c r="C3370" s="168" t="s">
        <v>158</v>
      </c>
      <c r="D3370" s="169">
        <v>628.64</v>
      </c>
      <c r="E3370" s="169">
        <v>91.3</v>
      </c>
      <c r="F3370" s="169">
        <v>719.94</v>
      </c>
      <c r="G3370" s="147">
        <v>9</v>
      </c>
    </row>
    <row r="3371" spans="1:7" x14ac:dyDescent="0.25">
      <c r="A3371" s="166" t="s">
        <v>6863</v>
      </c>
      <c r="B3371" s="167" t="s">
        <v>6864</v>
      </c>
      <c r="C3371" s="168" t="s">
        <v>158</v>
      </c>
      <c r="D3371" s="169">
        <v>1048.1300000000001</v>
      </c>
      <c r="E3371" s="169">
        <v>136.94999999999999</v>
      </c>
      <c r="F3371" s="169">
        <v>1185.08</v>
      </c>
      <c r="G3371" s="147">
        <v>9</v>
      </c>
    </row>
    <row r="3372" spans="1:7" x14ac:dyDescent="0.25">
      <c r="A3372" s="166" t="s">
        <v>6865</v>
      </c>
      <c r="B3372" s="167" t="s">
        <v>6866</v>
      </c>
      <c r="C3372" s="168" t="s">
        <v>158</v>
      </c>
      <c r="D3372" s="169">
        <v>74.47</v>
      </c>
      <c r="E3372" s="169">
        <v>27.39</v>
      </c>
      <c r="F3372" s="169">
        <v>101.86</v>
      </c>
      <c r="G3372" s="147">
        <v>9</v>
      </c>
    </row>
    <row r="3373" spans="1:7" ht="30" x14ac:dyDescent="0.25">
      <c r="A3373" s="166" t="s">
        <v>6867</v>
      </c>
      <c r="B3373" s="167" t="s">
        <v>6868</v>
      </c>
      <c r="C3373" s="168" t="s">
        <v>158</v>
      </c>
      <c r="D3373" s="169">
        <v>32.5</v>
      </c>
      <c r="E3373" s="169">
        <v>20.55</v>
      </c>
      <c r="F3373" s="169">
        <v>53.05</v>
      </c>
      <c r="G3373" s="147">
        <v>9</v>
      </c>
    </row>
    <row r="3374" spans="1:7" ht="30" x14ac:dyDescent="0.25">
      <c r="A3374" s="166" t="s">
        <v>6869</v>
      </c>
      <c r="B3374" s="167" t="s">
        <v>6870</v>
      </c>
      <c r="C3374" s="168" t="s">
        <v>158</v>
      </c>
      <c r="D3374" s="169">
        <v>72.33</v>
      </c>
      <c r="E3374" s="169">
        <v>20.55</v>
      </c>
      <c r="F3374" s="169">
        <v>92.88</v>
      </c>
      <c r="G3374" s="147">
        <v>9</v>
      </c>
    </row>
    <row r="3375" spans="1:7" ht="30" x14ac:dyDescent="0.25">
      <c r="A3375" s="166" t="s">
        <v>6871</v>
      </c>
      <c r="B3375" s="167" t="s">
        <v>6872</v>
      </c>
      <c r="C3375" s="168" t="s">
        <v>158</v>
      </c>
      <c r="D3375" s="169">
        <v>72.48</v>
      </c>
      <c r="E3375" s="169">
        <v>20.55</v>
      </c>
      <c r="F3375" s="169">
        <v>93.03</v>
      </c>
      <c r="G3375" s="147">
        <v>9</v>
      </c>
    </row>
    <row r="3376" spans="1:7" ht="30" x14ac:dyDescent="0.25">
      <c r="A3376" s="166" t="s">
        <v>6873</v>
      </c>
      <c r="B3376" s="167" t="s">
        <v>6874</v>
      </c>
      <c r="C3376" s="168" t="s">
        <v>158</v>
      </c>
      <c r="D3376" s="169">
        <v>98.35</v>
      </c>
      <c r="E3376" s="169">
        <v>22.83</v>
      </c>
      <c r="F3376" s="169">
        <v>121.18</v>
      </c>
      <c r="G3376" s="147">
        <v>2</v>
      </c>
    </row>
    <row r="3377" spans="1:7" ht="30" x14ac:dyDescent="0.25">
      <c r="A3377" s="166" t="s">
        <v>6875</v>
      </c>
      <c r="B3377" s="167" t="s">
        <v>6876</v>
      </c>
      <c r="C3377" s="168" t="s">
        <v>158</v>
      </c>
      <c r="D3377" s="169">
        <v>254.18</v>
      </c>
      <c r="E3377" s="169">
        <v>20.55</v>
      </c>
      <c r="F3377" s="169">
        <v>274.73</v>
      </c>
      <c r="G3377" s="147">
        <v>5</v>
      </c>
    </row>
    <row r="3378" spans="1:7" ht="30" x14ac:dyDescent="0.25">
      <c r="A3378" s="166" t="s">
        <v>6877</v>
      </c>
      <c r="B3378" s="167" t="s">
        <v>6878</v>
      </c>
      <c r="C3378" s="168" t="s">
        <v>158</v>
      </c>
      <c r="D3378" s="169">
        <v>1314.64</v>
      </c>
      <c r="E3378" s="169">
        <v>45.65</v>
      </c>
      <c r="F3378" s="169">
        <v>1360.29</v>
      </c>
      <c r="G3378" s="147">
        <v>9</v>
      </c>
    </row>
    <row r="3379" spans="1:7" x14ac:dyDescent="0.25">
      <c r="A3379" s="166" t="s">
        <v>6879</v>
      </c>
      <c r="B3379" s="167" t="s">
        <v>6880</v>
      </c>
      <c r="C3379" s="168"/>
      <c r="D3379" s="169"/>
      <c r="E3379" s="169"/>
      <c r="F3379" s="169"/>
      <c r="G3379" s="147">
        <v>9</v>
      </c>
    </row>
    <row r="3380" spans="1:7" ht="30" x14ac:dyDescent="0.25">
      <c r="A3380" s="166" t="s">
        <v>6881</v>
      </c>
      <c r="B3380" s="167" t="s">
        <v>6882</v>
      </c>
      <c r="C3380" s="168" t="s">
        <v>158</v>
      </c>
      <c r="D3380" s="169">
        <v>69.069999999999993</v>
      </c>
      <c r="E3380" s="169">
        <v>20.55</v>
      </c>
      <c r="F3380" s="169">
        <v>89.62</v>
      </c>
      <c r="G3380" s="147">
        <v>9</v>
      </c>
    </row>
    <row r="3381" spans="1:7" ht="30" x14ac:dyDescent="0.25">
      <c r="A3381" s="166" t="s">
        <v>6883</v>
      </c>
      <c r="B3381" s="167" t="s">
        <v>6884</v>
      </c>
      <c r="C3381" s="168" t="s">
        <v>158</v>
      </c>
      <c r="D3381" s="169">
        <v>68.59</v>
      </c>
      <c r="E3381" s="169">
        <v>20.55</v>
      </c>
      <c r="F3381" s="169">
        <v>89.14</v>
      </c>
      <c r="G3381" s="147">
        <v>9</v>
      </c>
    </row>
    <row r="3382" spans="1:7" ht="30" x14ac:dyDescent="0.25">
      <c r="A3382" s="166" t="s">
        <v>6885</v>
      </c>
      <c r="B3382" s="167" t="s">
        <v>6886</v>
      </c>
      <c r="C3382" s="168" t="s">
        <v>158</v>
      </c>
      <c r="D3382" s="169">
        <v>122.73</v>
      </c>
      <c r="E3382" s="169">
        <v>20.55</v>
      </c>
      <c r="F3382" s="169">
        <v>143.28</v>
      </c>
      <c r="G3382" s="147">
        <v>9</v>
      </c>
    </row>
    <row r="3383" spans="1:7" ht="30" x14ac:dyDescent="0.25">
      <c r="A3383" s="166" t="s">
        <v>6887</v>
      </c>
      <c r="B3383" s="167" t="s">
        <v>6888</v>
      </c>
      <c r="C3383" s="168" t="s">
        <v>158</v>
      </c>
      <c r="D3383" s="169">
        <v>133.12</v>
      </c>
      <c r="E3383" s="169">
        <v>20.55</v>
      </c>
      <c r="F3383" s="169">
        <v>153.66999999999999</v>
      </c>
      <c r="G3383" s="147">
        <v>9</v>
      </c>
    </row>
    <row r="3384" spans="1:7" ht="30" x14ac:dyDescent="0.25">
      <c r="A3384" s="166" t="s">
        <v>6889</v>
      </c>
      <c r="B3384" s="167" t="s">
        <v>6890</v>
      </c>
      <c r="C3384" s="168" t="s">
        <v>158</v>
      </c>
      <c r="D3384" s="169">
        <v>178.69</v>
      </c>
      <c r="E3384" s="169">
        <v>20.55</v>
      </c>
      <c r="F3384" s="169">
        <v>199.24</v>
      </c>
      <c r="G3384" s="147">
        <v>9</v>
      </c>
    </row>
    <row r="3385" spans="1:7" ht="30" x14ac:dyDescent="0.25">
      <c r="A3385" s="166" t="s">
        <v>6891</v>
      </c>
      <c r="B3385" s="167" t="s">
        <v>6892</v>
      </c>
      <c r="C3385" s="168" t="s">
        <v>158</v>
      </c>
      <c r="D3385" s="169">
        <v>77.33</v>
      </c>
      <c r="E3385" s="169">
        <v>20.55</v>
      </c>
      <c r="F3385" s="169">
        <v>97.88</v>
      </c>
      <c r="G3385" s="147">
        <v>9</v>
      </c>
    </row>
    <row r="3386" spans="1:7" ht="30" x14ac:dyDescent="0.25">
      <c r="A3386" s="166" t="s">
        <v>6893</v>
      </c>
      <c r="B3386" s="167" t="s">
        <v>6894</v>
      </c>
      <c r="C3386" s="168" t="s">
        <v>158</v>
      </c>
      <c r="D3386" s="169">
        <v>53.14</v>
      </c>
      <c r="E3386" s="169">
        <v>20.55</v>
      </c>
      <c r="F3386" s="169">
        <v>73.69</v>
      </c>
      <c r="G3386" s="147">
        <v>9</v>
      </c>
    </row>
    <row r="3387" spans="1:7" ht="30" x14ac:dyDescent="0.25">
      <c r="A3387" s="166" t="s">
        <v>6895</v>
      </c>
      <c r="B3387" s="167" t="s">
        <v>6896</v>
      </c>
      <c r="C3387" s="168" t="s">
        <v>158</v>
      </c>
      <c r="D3387" s="169">
        <v>85.46</v>
      </c>
      <c r="E3387" s="169">
        <v>20.55</v>
      </c>
      <c r="F3387" s="169">
        <v>106.01</v>
      </c>
      <c r="G3387" s="147">
        <v>9</v>
      </c>
    </row>
    <row r="3388" spans="1:7" ht="30" x14ac:dyDescent="0.25">
      <c r="A3388" s="166" t="s">
        <v>6897</v>
      </c>
      <c r="B3388" s="167" t="s">
        <v>6898</v>
      </c>
      <c r="C3388" s="168" t="s">
        <v>158</v>
      </c>
      <c r="D3388" s="169">
        <v>85.49</v>
      </c>
      <c r="E3388" s="169">
        <v>20.55</v>
      </c>
      <c r="F3388" s="169">
        <v>106.04</v>
      </c>
      <c r="G3388" s="147">
        <v>9</v>
      </c>
    </row>
    <row r="3389" spans="1:7" x14ac:dyDescent="0.25">
      <c r="A3389" s="166" t="s">
        <v>6899</v>
      </c>
      <c r="B3389" s="167" t="s">
        <v>6900</v>
      </c>
      <c r="C3389" s="168"/>
      <c r="D3389" s="169"/>
      <c r="E3389" s="169"/>
      <c r="F3389" s="169"/>
      <c r="G3389" s="147">
        <v>9</v>
      </c>
    </row>
    <row r="3390" spans="1:7" ht="30" x14ac:dyDescent="0.25">
      <c r="A3390" s="166" t="s">
        <v>6901</v>
      </c>
      <c r="B3390" s="167" t="s">
        <v>6902</v>
      </c>
      <c r="C3390" s="168" t="s">
        <v>158</v>
      </c>
      <c r="D3390" s="169">
        <v>359.08</v>
      </c>
      <c r="E3390" s="169">
        <v>68.48</v>
      </c>
      <c r="F3390" s="169">
        <v>427.56</v>
      </c>
      <c r="G3390" s="147">
        <v>9</v>
      </c>
    </row>
    <row r="3391" spans="1:7" x14ac:dyDescent="0.25">
      <c r="A3391" s="166" t="s">
        <v>6903</v>
      </c>
      <c r="B3391" s="167" t="s">
        <v>6904</v>
      </c>
      <c r="C3391" s="168" t="s">
        <v>158</v>
      </c>
      <c r="D3391" s="169">
        <v>226.44</v>
      </c>
      <c r="E3391" s="169">
        <v>68.48</v>
      </c>
      <c r="F3391" s="169">
        <v>294.92</v>
      </c>
      <c r="G3391" s="147">
        <v>9</v>
      </c>
    </row>
    <row r="3392" spans="1:7" x14ac:dyDescent="0.25">
      <c r="A3392" s="166" t="s">
        <v>6905</v>
      </c>
      <c r="B3392" s="167" t="s">
        <v>6906</v>
      </c>
      <c r="C3392" s="168" t="s">
        <v>158</v>
      </c>
      <c r="D3392" s="169">
        <v>300.43</v>
      </c>
      <c r="E3392" s="169">
        <v>68.48</v>
      </c>
      <c r="F3392" s="169">
        <v>368.91</v>
      </c>
      <c r="G3392" s="147">
        <v>9</v>
      </c>
    </row>
    <row r="3393" spans="1:7" x14ac:dyDescent="0.25">
      <c r="A3393" s="166" t="s">
        <v>6907</v>
      </c>
      <c r="B3393" s="167" t="s">
        <v>6908</v>
      </c>
      <c r="C3393" s="168" t="s">
        <v>158</v>
      </c>
      <c r="D3393" s="169">
        <v>450.96</v>
      </c>
      <c r="E3393" s="169">
        <v>68.48</v>
      </c>
      <c r="F3393" s="169">
        <v>519.44000000000005</v>
      </c>
      <c r="G3393" s="147">
        <v>9</v>
      </c>
    </row>
    <row r="3394" spans="1:7" ht="30" x14ac:dyDescent="0.25">
      <c r="A3394" s="166" t="s">
        <v>6909</v>
      </c>
      <c r="B3394" s="167" t="s">
        <v>6910</v>
      </c>
      <c r="C3394" s="168" t="s">
        <v>158</v>
      </c>
      <c r="D3394" s="169">
        <v>1672.51</v>
      </c>
      <c r="E3394" s="169">
        <v>68.48</v>
      </c>
      <c r="F3394" s="169">
        <v>1740.99</v>
      </c>
      <c r="G3394" s="147">
        <v>5</v>
      </c>
    </row>
    <row r="3395" spans="1:7" x14ac:dyDescent="0.25">
      <c r="A3395" s="166" t="s">
        <v>6911</v>
      </c>
      <c r="B3395" s="167" t="s">
        <v>6912</v>
      </c>
      <c r="C3395" s="168" t="s">
        <v>158</v>
      </c>
      <c r="D3395" s="169">
        <v>552.48</v>
      </c>
      <c r="E3395" s="169">
        <v>27.39</v>
      </c>
      <c r="F3395" s="169">
        <v>579.87</v>
      </c>
      <c r="G3395" s="147">
        <v>9</v>
      </c>
    </row>
    <row r="3396" spans="1:7" x14ac:dyDescent="0.25">
      <c r="A3396" s="166" t="s">
        <v>6913</v>
      </c>
      <c r="B3396" s="167" t="s">
        <v>6914</v>
      </c>
      <c r="C3396" s="168" t="s">
        <v>158</v>
      </c>
      <c r="D3396" s="169">
        <v>444.96</v>
      </c>
      <c r="E3396" s="169">
        <v>27.39</v>
      </c>
      <c r="F3396" s="169">
        <v>472.35</v>
      </c>
      <c r="G3396" s="147">
        <v>9</v>
      </c>
    </row>
    <row r="3397" spans="1:7" x14ac:dyDescent="0.25">
      <c r="A3397" s="166" t="s">
        <v>6915</v>
      </c>
      <c r="B3397" s="167" t="s">
        <v>6916</v>
      </c>
      <c r="C3397" s="168" t="s">
        <v>158</v>
      </c>
      <c r="D3397" s="169">
        <v>1023.39</v>
      </c>
      <c r="E3397" s="169">
        <v>68.48</v>
      </c>
      <c r="F3397" s="169">
        <v>1091.8699999999999</v>
      </c>
      <c r="G3397" s="147">
        <v>9</v>
      </c>
    </row>
    <row r="3398" spans="1:7" ht="30" x14ac:dyDescent="0.25">
      <c r="A3398" s="166" t="s">
        <v>6917</v>
      </c>
      <c r="B3398" s="167" t="s">
        <v>6918</v>
      </c>
      <c r="C3398" s="168" t="s">
        <v>158</v>
      </c>
      <c r="D3398" s="169">
        <v>596.87</v>
      </c>
      <c r="E3398" s="169">
        <v>20.55</v>
      </c>
      <c r="F3398" s="169">
        <v>617.41999999999996</v>
      </c>
      <c r="G3398" s="147">
        <v>9</v>
      </c>
    </row>
    <row r="3399" spans="1:7" ht="30" x14ac:dyDescent="0.25">
      <c r="A3399" s="166" t="s">
        <v>6919</v>
      </c>
      <c r="B3399" s="167" t="s">
        <v>6920</v>
      </c>
      <c r="C3399" s="168" t="s">
        <v>158</v>
      </c>
      <c r="D3399" s="169">
        <v>339.06</v>
      </c>
      <c r="E3399" s="169">
        <v>68.48</v>
      </c>
      <c r="F3399" s="169">
        <v>407.54</v>
      </c>
      <c r="G3399" s="147">
        <v>9</v>
      </c>
    </row>
    <row r="3400" spans="1:7" x14ac:dyDescent="0.25">
      <c r="A3400" s="166" t="s">
        <v>6921</v>
      </c>
      <c r="B3400" s="167" t="s">
        <v>6922</v>
      </c>
      <c r="C3400" s="168"/>
      <c r="D3400" s="169"/>
      <c r="E3400" s="169"/>
      <c r="F3400" s="169"/>
      <c r="G3400" s="147">
        <v>9</v>
      </c>
    </row>
    <row r="3401" spans="1:7" x14ac:dyDescent="0.25">
      <c r="A3401" s="166" t="s">
        <v>6923</v>
      </c>
      <c r="B3401" s="167" t="s">
        <v>6924</v>
      </c>
      <c r="C3401" s="168" t="s">
        <v>158</v>
      </c>
      <c r="D3401" s="169">
        <v>109.39</v>
      </c>
      <c r="E3401" s="169">
        <v>20.55</v>
      </c>
      <c r="F3401" s="169">
        <v>129.94</v>
      </c>
      <c r="G3401" s="147">
        <v>9</v>
      </c>
    </row>
    <row r="3402" spans="1:7" x14ac:dyDescent="0.25">
      <c r="A3402" s="166" t="s">
        <v>6925</v>
      </c>
      <c r="B3402" s="167" t="s">
        <v>6926</v>
      </c>
      <c r="C3402" s="168" t="s">
        <v>158</v>
      </c>
      <c r="D3402" s="169">
        <v>139.96</v>
      </c>
      <c r="E3402" s="169">
        <v>20.55</v>
      </c>
      <c r="F3402" s="169">
        <v>160.51</v>
      </c>
      <c r="G3402" s="147">
        <v>9</v>
      </c>
    </row>
    <row r="3403" spans="1:7" x14ac:dyDescent="0.25">
      <c r="A3403" s="166" t="s">
        <v>6927</v>
      </c>
      <c r="B3403" s="167" t="s">
        <v>6928</v>
      </c>
      <c r="C3403" s="168" t="s">
        <v>158</v>
      </c>
      <c r="D3403" s="169">
        <v>193.36</v>
      </c>
      <c r="E3403" s="169">
        <v>20.55</v>
      </c>
      <c r="F3403" s="169">
        <v>213.91</v>
      </c>
      <c r="G3403" s="147">
        <v>9</v>
      </c>
    </row>
    <row r="3404" spans="1:7" x14ac:dyDescent="0.25">
      <c r="A3404" s="166" t="s">
        <v>6929</v>
      </c>
      <c r="B3404" s="167" t="s">
        <v>6930</v>
      </c>
      <c r="C3404" s="168" t="s">
        <v>158</v>
      </c>
      <c r="D3404" s="169">
        <v>230.47</v>
      </c>
      <c r="E3404" s="169">
        <v>20.55</v>
      </c>
      <c r="F3404" s="169">
        <v>251.02</v>
      </c>
      <c r="G3404" s="147">
        <v>5</v>
      </c>
    </row>
    <row r="3405" spans="1:7" x14ac:dyDescent="0.25">
      <c r="A3405" s="166" t="s">
        <v>6931</v>
      </c>
      <c r="B3405" s="167" t="s">
        <v>6932</v>
      </c>
      <c r="C3405" s="168" t="s">
        <v>158</v>
      </c>
      <c r="D3405" s="169">
        <v>334.02</v>
      </c>
      <c r="E3405" s="169">
        <v>20.55</v>
      </c>
      <c r="F3405" s="169">
        <v>354.57</v>
      </c>
      <c r="G3405" s="147">
        <v>9</v>
      </c>
    </row>
    <row r="3406" spans="1:7" x14ac:dyDescent="0.25">
      <c r="A3406" s="166" t="s">
        <v>6933</v>
      </c>
      <c r="B3406" s="167" t="s">
        <v>6934</v>
      </c>
      <c r="C3406" s="168" t="s">
        <v>158</v>
      </c>
      <c r="D3406" s="169">
        <v>586.67999999999995</v>
      </c>
      <c r="E3406" s="169">
        <v>20.55</v>
      </c>
      <c r="F3406" s="169">
        <v>607.23</v>
      </c>
      <c r="G3406" s="147">
        <v>9</v>
      </c>
    </row>
    <row r="3407" spans="1:7" x14ac:dyDescent="0.25">
      <c r="A3407" s="166" t="s">
        <v>6935</v>
      </c>
      <c r="B3407" s="167" t="s">
        <v>6936</v>
      </c>
      <c r="C3407" s="168" t="s">
        <v>158</v>
      </c>
      <c r="D3407" s="169">
        <v>710.33</v>
      </c>
      <c r="E3407" s="169">
        <v>20.55</v>
      </c>
      <c r="F3407" s="169">
        <v>730.88</v>
      </c>
      <c r="G3407" s="147">
        <v>9</v>
      </c>
    </row>
    <row r="3408" spans="1:7" x14ac:dyDescent="0.25">
      <c r="A3408" s="166" t="s">
        <v>6937</v>
      </c>
      <c r="B3408" s="167" t="s">
        <v>6938</v>
      </c>
      <c r="C3408" s="168" t="s">
        <v>158</v>
      </c>
      <c r="D3408" s="169">
        <v>101.86</v>
      </c>
      <c r="E3408" s="169">
        <v>20.55</v>
      </c>
      <c r="F3408" s="169">
        <v>122.41</v>
      </c>
      <c r="G3408" s="147">
        <v>9</v>
      </c>
    </row>
    <row r="3409" spans="1:7" x14ac:dyDescent="0.25">
      <c r="A3409" s="166" t="s">
        <v>6939</v>
      </c>
      <c r="B3409" s="167" t="s">
        <v>6940</v>
      </c>
      <c r="C3409" s="168" t="s">
        <v>158</v>
      </c>
      <c r="D3409" s="169">
        <v>139.51</v>
      </c>
      <c r="E3409" s="169">
        <v>20.55</v>
      </c>
      <c r="F3409" s="169">
        <v>160.06</v>
      </c>
      <c r="G3409" s="147">
        <v>9</v>
      </c>
    </row>
    <row r="3410" spans="1:7" x14ac:dyDescent="0.25">
      <c r="A3410" s="166" t="s">
        <v>6941</v>
      </c>
      <c r="B3410" s="167" t="s">
        <v>6942</v>
      </c>
      <c r="C3410" s="168" t="s">
        <v>158</v>
      </c>
      <c r="D3410" s="169">
        <v>173.68</v>
      </c>
      <c r="E3410" s="169">
        <v>20.55</v>
      </c>
      <c r="F3410" s="169">
        <v>194.23</v>
      </c>
      <c r="G3410" s="147">
        <v>9</v>
      </c>
    </row>
    <row r="3411" spans="1:7" x14ac:dyDescent="0.25">
      <c r="A3411" s="166" t="s">
        <v>6943</v>
      </c>
      <c r="B3411" s="167" t="s">
        <v>6944</v>
      </c>
      <c r="C3411" s="168" t="s">
        <v>158</v>
      </c>
      <c r="D3411" s="169">
        <v>249.71</v>
      </c>
      <c r="E3411" s="169">
        <v>20.55</v>
      </c>
      <c r="F3411" s="169">
        <v>270.26</v>
      </c>
      <c r="G3411" s="147">
        <v>9</v>
      </c>
    </row>
    <row r="3412" spans="1:7" x14ac:dyDescent="0.25">
      <c r="A3412" s="166" t="s">
        <v>6945</v>
      </c>
      <c r="B3412" s="167" t="s">
        <v>6946</v>
      </c>
      <c r="C3412" s="168" t="s">
        <v>158</v>
      </c>
      <c r="D3412" s="169">
        <v>402.65</v>
      </c>
      <c r="E3412" s="169">
        <v>20.55</v>
      </c>
      <c r="F3412" s="169">
        <v>423.2</v>
      </c>
      <c r="G3412" s="147">
        <v>9</v>
      </c>
    </row>
    <row r="3413" spans="1:7" x14ac:dyDescent="0.25">
      <c r="A3413" s="166" t="s">
        <v>6947</v>
      </c>
      <c r="B3413" s="167" t="s">
        <v>6948</v>
      </c>
      <c r="C3413" s="168" t="s">
        <v>158</v>
      </c>
      <c r="D3413" s="169">
        <v>586.02</v>
      </c>
      <c r="E3413" s="169">
        <v>20.55</v>
      </c>
      <c r="F3413" s="169">
        <v>606.57000000000005</v>
      </c>
      <c r="G3413" s="147">
        <v>9</v>
      </c>
    </row>
    <row r="3414" spans="1:7" x14ac:dyDescent="0.25">
      <c r="A3414" s="166" t="s">
        <v>6949</v>
      </c>
      <c r="B3414" s="167" t="s">
        <v>6950</v>
      </c>
      <c r="C3414" s="168" t="s">
        <v>158</v>
      </c>
      <c r="D3414" s="169">
        <v>1020.55</v>
      </c>
      <c r="E3414" s="169">
        <v>27.39</v>
      </c>
      <c r="F3414" s="169">
        <v>1047.94</v>
      </c>
      <c r="G3414" s="147">
        <v>9</v>
      </c>
    </row>
    <row r="3415" spans="1:7" x14ac:dyDescent="0.25">
      <c r="A3415" s="166" t="s">
        <v>6951</v>
      </c>
      <c r="B3415" s="167" t="s">
        <v>6952</v>
      </c>
      <c r="C3415" s="168" t="s">
        <v>158</v>
      </c>
      <c r="D3415" s="169">
        <v>96.33</v>
      </c>
      <c r="E3415" s="169">
        <v>20.55</v>
      </c>
      <c r="F3415" s="169">
        <v>116.88</v>
      </c>
      <c r="G3415" s="147">
        <v>5</v>
      </c>
    </row>
    <row r="3416" spans="1:7" x14ac:dyDescent="0.25">
      <c r="A3416" s="166" t="s">
        <v>6953</v>
      </c>
      <c r="B3416" s="167" t="s">
        <v>6954</v>
      </c>
      <c r="C3416" s="168" t="s">
        <v>158</v>
      </c>
      <c r="D3416" s="169">
        <v>125.66</v>
      </c>
      <c r="E3416" s="169">
        <v>20.55</v>
      </c>
      <c r="F3416" s="169">
        <v>146.21</v>
      </c>
      <c r="G3416" s="147">
        <v>9</v>
      </c>
    </row>
    <row r="3417" spans="1:7" x14ac:dyDescent="0.25">
      <c r="A3417" s="166" t="s">
        <v>6955</v>
      </c>
      <c r="B3417" s="167" t="s">
        <v>6956</v>
      </c>
      <c r="C3417" s="168" t="s">
        <v>158</v>
      </c>
      <c r="D3417" s="169">
        <v>159.16999999999999</v>
      </c>
      <c r="E3417" s="169">
        <v>20.55</v>
      </c>
      <c r="F3417" s="169">
        <v>179.72</v>
      </c>
      <c r="G3417" s="147">
        <v>9</v>
      </c>
    </row>
    <row r="3418" spans="1:7" x14ac:dyDescent="0.25">
      <c r="A3418" s="166" t="s">
        <v>6957</v>
      </c>
      <c r="B3418" s="167" t="s">
        <v>6958</v>
      </c>
      <c r="C3418" s="168" t="s">
        <v>158</v>
      </c>
      <c r="D3418" s="169">
        <v>220.37</v>
      </c>
      <c r="E3418" s="169">
        <v>20.55</v>
      </c>
      <c r="F3418" s="169">
        <v>240.92</v>
      </c>
      <c r="G3418" s="147">
        <v>9</v>
      </c>
    </row>
    <row r="3419" spans="1:7" x14ac:dyDescent="0.25">
      <c r="A3419" s="166" t="s">
        <v>6959</v>
      </c>
      <c r="B3419" s="167" t="s">
        <v>6960</v>
      </c>
      <c r="C3419" s="168" t="s">
        <v>158</v>
      </c>
      <c r="D3419" s="169">
        <v>355.65</v>
      </c>
      <c r="E3419" s="169">
        <v>20.55</v>
      </c>
      <c r="F3419" s="169">
        <v>376.2</v>
      </c>
      <c r="G3419" s="147">
        <v>9</v>
      </c>
    </row>
    <row r="3420" spans="1:7" ht="30" x14ac:dyDescent="0.25">
      <c r="A3420" s="166" t="s">
        <v>6961</v>
      </c>
      <c r="B3420" s="167" t="s">
        <v>6962</v>
      </c>
      <c r="C3420" s="168" t="s">
        <v>158</v>
      </c>
      <c r="D3420" s="169">
        <v>8075.68</v>
      </c>
      <c r="E3420" s="169">
        <v>34.24</v>
      </c>
      <c r="F3420" s="169">
        <v>8109.92</v>
      </c>
      <c r="G3420" s="147">
        <v>9</v>
      </c>
    </row>
    <row r="3421" spans="1:7" ht="30" x14ac:dyDescent="0.25">
      <c r="A3421" s="166" t="s">
        <v>6963</v>
      </c>
      <c r="B3421" s="167" t="s">
        <v>6964</v>
      </c>
      <c r="C3421" s="168" t="s">
        <v>158</v>
      </c>
      <c r="D3421" s="169">
        <v>196.07</v>
      </c>
      <c r="E3421" s="169">
        <v>20.55</v>
      </c>
      <c r="F3421" s="169">
        <v>216.62</v>
      </c>
      <c r="G3421" s="147">
        <v>9</v>
      </c>
    </row>
    <row r="3422" spans="1:7" ht="30" x14ac:dyDescent="0.25">
      <c r="A3422" s="166" t="s">
        <v>6965</v>
      </c>
      <c r="B3422" s="167" t="s">
        <v>6966</v>
      </c>
      <c r="C3422" s="168" t="s">
        <v>158</v>
      </c>
      <c r="D3422" s="169">
        <v>589</v>
      </c>
      <c r="E3422" s="169">
        <v>20.55</v>
      </c>
      <c r="F3422" s="169">
        <v>609.54999999999995</v>
      </c>
      <c r="G3422" s="147">
        <v>9</v>
      </c>
    </row>
    <row r="3423" spans="1:7" x14ac:dyDescent="0.25">
      <c r="A3423" s="166" t="s">
        <v>6967</v>
      </c>
      <c r="B3423" s="167" t="s">
        <v>6968</v>
      </c>
      <c r="C3423" s="168" t="s">
        <v>158</v>
      </c>
      <c r="D3423" s="169">
        <v>508.45</v>
      </c>
      <c r="E3423" s="169">
        <v>20.55</v>
      </c>
      <c r="F3423" s="169">
        <v>529</v>
      </c>
      <c r="G3423" s="147">
        <v>9</v>
      </c>
    </row>
    <row r="3424" spans="1:7" x14ac:dyDescent="0.25">
      <c r="A3424" s="166" t="s">
        <v>6969</v>
      </c>
      <c r="B3424" s="167" t="s">
        <v>6970</v>
      </c>
      <c r="C3424" s="168" t="s">
        <v>158</v>
      </c>
      <c r="D3424" s="169">
        <v>984.48</v>
      </c>
      <c r="E3424" s="169">
        <v>27.39</v>
      </c>
      <c r="F3424" s="169">
        <v>1011.87</v>
      </c>
      <c r="G3424" s="147">
        <v>9</v>
      </c>
    </row>
    <row r="3425" spans="1:7" x14ac:dyDescent="0.25">
      <c r="A3425" s="166" t="s">
        <v>6971</v>
      </c>
      <c r="B3425" s="167" t="s">
        <v>6972</v>
      </c>
      <c r="C3425" s="168" t="s">
        <v>158</v>
      </c>
      <c r="D3425" s="169">
        <v>415.88</v>
      </c>
      <c r="E3425" s="169">
        <v>20.55</v>
      </c>
      <c r="F3425" s="169">
        <v>436.43</v>
      </c>
      <c r="G3425" s="147">
        <v>9</v>
      </c>
    </row>
    <row r="3426" spans="1:7" ht="30" x14ac:dyDescent="0.25">
      <c r="A3426" s="166" t="s">
        <v>6973</v>
      </c>
      <c r="B3426" s="167" t="s">
        <v>6974</v>
      </c>
      <c r="C3426" s="168" t="s">
        <v>158</v>
      </c>
      <c r="D3426" s="169">
        <v>160.49</v>
      </c>
      <c r="E3426" s="169">
        <v>11.41</v>
      </c>
      <c r="F3426" s="169">
        <v>171.9</v>
      </c>
      <c r="G3426" s="147">
        <v>9</v>
      </c>
    </row>
    <row r="3427" spans="1:7" ht="30" x14ac:dyDescent="0.25">
      <c r="A3427" s="166" t="s">
        <v>6975</v>
      </c>
      <c r="B3427" s="167" t="s">
        <v>6976</v>
      </c>
      <c r="C3427" s="168" t="s">
        <v>158</v>
      </c>
      <c r="D3427" s="169">
        <v>6008.85</v>
      </c>
      <c r="E3427" s="169">
        <v>27.39</v>
      </c>
      <c r="F3427" s="169">
        <v>6036.24</v>
      </c>
      <c r="G3427" s="147">
        <v>9</v>
      </c>
    </row>
    <row r="3428" spans="1:7" ht="30" x14ac:dyDescent="0.25">
      <c r="A3428" s="166" t="s">
        <v>6977</v>
      </c>
      <c r="B3428" s="167" t="s">
        <v>6978</v>
      </c>
      <c r="C3428" s="168" t="s">
        <v>158</v>
      </c>
      <c r="D3428" s="169">
        <v>1599.09</v>
      </c>
      <c r="E3428" s="169">
        <v>27.39</v>
      </c>
      <c r="F3428" s="169">
        <v>1626.48</v>
      </c>
      <c r="G3428" s="147">
        <v>9</v>
      </c>
    </row>
    <row r="3429" spans="1:7" ht="30" x14ac:dyDescent="0.25">
      <c r="A3429" s="166" t="s">
        <v>6979</v>
      </c>
      <c r="B3429" s="167" t="s">
        <v>6980</v>
      </c>
      <c r="C3429" s="168" t="s">
        <v>158</v>
      </c>
      <c r="D3429" s="169">
        <v>432.39</v>
      </c>
      <c r="E3429" s="169">
        <v>20.55</v>
      </c>
      <c r="F3429" s="169">
        <v>452.94</v>
      </c>
      <c r="G3429" s="147">
        <v>9</v>
      </c>
    </row>
    <row r="3430" spans="1:7" ht="30" x14ac:dyDescent="0.25">
      <c r="A3430" s="166" t="s">
        <v>6981</v>
      </c>
      <c r="B3430" s="167" t="s">
        <v>6982</v>
      </c>
      <c r="C3430" s="168" t="s">
        <v>158</v>
      </c>
      <c r="D3430" s="169">
        <v>209.09</v>
      </c>
      <c r="E3430" s="169">
        <v>20.55</v>
      </c>
      <c r="F3430" s="169">
        <v>229.64</v>
      </c>
      <c r="G3430" s="147">
        <v>9</v>
      </c>
    </row>
    <row r="3431" spans="1:7" ht="30" x14ac:dyDescent="0.25">
      <c r="A3431" s="166" t="s">
        <v>6983</v>
      </c>
      <c r="B3431" s="167" t="s">
        <v>6984</v>
      </c>
      <c r="C3431" s="168" t="s">
        <v>158</v>
      </c>
      <c r="D3431" s="169">
        <v>294.04000000000002</v>
      </c>
      <c r="E3431" s="169">
        <v>20.55</v>
      </c>
      <c r="F3431" s="169">
        <v>314.58999999999997</v>
      </c>
      <c r="G3431" s="147">
        <v>9</v>
      </c>
    </row>
    <row r="3432" spans="1:7" ht="30" x14ac:dyDescent="0.25">
      <c r="A3432" s="166" t="s">
        <v>6985</v>
      </c>
      <c r="B3432" s="167" t="s">
        <v>6986</v>
      </c>
      <c r="C3432" s="168" t="s">
        <v>158</v>
      </c>
      <c r="D3432" s="169">
        <v>596.45000000000005</v>
      </c>
      <c r="E3432" s="169">
        <v>20.55</v>
      </c>
      <c r="F3432" s="169">
        <v>617</v>
      </c>
      <c r="G3432" s="147">
        <v>9</v>
      </c>
    </row>
    <row r="3433" spans="1:7" ht="30" x14ac:dyDescent="0.25">
      <c r="A3433" s="166" t="s">
        <v>6987</v>
      </c>
      <c r="B3433" s="167" t="s">
        <v>6988</v>
      </c>
      <c r="C3433" s="168" t="s">
        <v>158</v>
      </c>
      <c r="D3433" s="169">
        <v>784.05</v>
      </c>
      <c r="E3433" s="169">
        <v>20.55</v>
      </c>
      <c r="F3433" s="169">
        <v>804.6</v>
      </c>
      <c r="G3433" s="147">
        <v>9</v>
      </c>
    </row>
    <row r="3434" spans="1:7" ht="30" x14ac:dyDescent="0.25">
      <c r="A3434" s="166" t="s">
        <v>6989</v>
      </c>
      <c r="B3434" s="167" t="s">
        <v>6990</v>
      </c>
      <c r="C3434" s="168" t="s">
        <v>158</v>
      </c>
      <c r="D3434" s="169">
        <v>1276.3800000000001</v>
      </c>
      <c r="E3434" s="169">
        <v>20.55</v>
      </c>
      <c r="F3434" s="169">
        <v>1296.93</v>
      </c>
      <c r="G3434" s="147">
        <v>9</v>
      </c>
    </row>
    <row r="3435" spans="1:7" ht="30" x14ac:dyDescent="0.25">
      <c r="A3435" s="166" t="s">
        <v>6991</v>
      </c>
      <c r="B3435" s="167" t="s">
        <v>6992</v>
      </c>
      <c r="C3435" s="168" t="s">
        <v>158</v>
      </c>
      <c r="D3435" s="169">
        <v>2256.87</v>
      </c>
      <c r="E3435" s="169">
        <v>27.39</v>
      </c>
      <c r="F3435" s="169">
        <v>2284.2600000000002</v>
      </c>
      <c r="G3435" s="147">
        <v>9</v>
      </c>
    </row>
    <row r="3436" spans="1:7" ht="30" x14ac:dyDescent="0.25">
      <c r="A3436" s="166" t="s">
        <v>6993</v>
      </c>
      <c r="B3436" s="167" t="s">
        <v>6994</v>
      </c>
      <c r="C3436" s="168" t="s">
        <v>158</v>
      </c>
      <c r="D3436" s="169">
        <v>6598.16</v>
      </c>
      <c r="E3436" s="169">
        <v>27.39</v>
      </c>
      <c r="F3436" s="169">
        <v>6625.55</v>
      </c>
      <c r="G3436" s="147">
        <v>9</v>
      </c>
    </row>
    <row r="3437" spans="1:7" ht="30" x14ac:dyDescent="0.25">
      <c r="A3437" s="166" t="s">
        <v>6995</v>
      </c>
      <c r="B3437" s="167" t="s">
        <v>6996</v>
      </c>
      <c r="C3437" s="168" t="s">
        <v>158</v>
      </c>
      <c r="D3437" s="169">
        <v>76.150000000000006</v>
      </c>
      <c r="E3437" s="169">
        <v>13.69</v>
      </c>
      <c r="F3437" s="169">
        <v>89.84</v>
      </c>
      <c r="G3437" s="147">
        <v>9</v>
      </c>
    </row>
    <row r="3438" spans="1:7" ht="30" x14ac:dyDescent="0.25">
      <c r="A3438" s="166" t="s">
        <v>6997</v>
      </c>
      <c r="B3438" s="167" t="s">
        <v>6998</v>
      </c>
      <c r="C3438" s="168" t="s">
        <v>158</v>
      </c>
      <c r="D3438" s="169">
        <v>91.85</v>
      </c>
      <c r="E3438" s="169">
        <v>20.55</v>
      </c>
      <c r="F3438" s="169">
        <v>112.4</v>
      </c>
      <c r="G3438" s="147">
        <v>9</v>
      </c>
    </row>
    <row r="3439" spans="1:7" ht="30" x14ac:dyDescent="0.25">
      <c r="A3439" s="166" t="s">
        <v>6999</v>
      </c>
      <c r="B3439" s="167" t="s">
        <v>7000</v>
      </c>
      <c r="C3439" s="168" t="s">
        <v>158</v>
      </c>
      <c r="D3439" s="169">
        <v>115.6</v>
      </c>
      <c r="E3439" s="169">
        <v>18.260000000000002</v>
      </c>
      <c r="F3439" s="169">
        <v>133.86000000000001</v>
      </c>
      <c r="G3439" s="147">
        <v>9</v>
      </c>
    </row>
    <row r="3440" spans="1:7" ht="30" x14ac:dyDescent="0.25">
      <c r="A3440" s="166" t="s">
        <v>7001</v>
      </c>
      <c r="B3440" s="167" t="s">
        <v>7002</v>
      </c>
      <c r="C3440" s="168" t="s">
        <v>158</v>
      </c>
      <c r="D3440" s="169">
        <v>124.29</v>
      </c>
      <c r="E3440" s="169">
        <v>20.55</v>
      </c>
      <c r="F3440" s="169">
        <v>144.84</v>
      </c>
      <c r="G3440" s="147">
        <v>9</v>
      </c>
    </row>
    <row r="3441" spans="1:7" ht="30" x14ac:dyDescent="0.25">
      <c r="A3441" s="166" t="s">
        <v>7003</v>
      </c>
      <c r="B3441" s="167" t="s">
        <v>7004</v>
      </c>
      <c r="C3441" s="168" t="s">
        <v>158</v>
      </c>
      <c r="D3441" s="169">
        <v>483.69</v>
      </c>
      <c r="E3441" s="169">
        <v>20.55</v>
      </c>
      <c r="F3441" s="169">
        <v>504.24</v>
      </c>
      <c r="G3441" s="147">
        <v>9</v>
      </c>
    </row>
    <row r="3442" spans="1:7" ht="30" x14ac:dyDescent="0.25">
      <c r="A3442" s="166" t="s">
        <v>7005</v>
      </c>
      <c r="B3442" s="167" t="s">
        <v>7006</v>
      </c>
      <c r="C3442" s="168" t="s">
        <v>158</v>
      </c>
      <c r="D3442" s="169">
        <v>698.42</v>
      </c>
      <c r="E3442" s="169">
        <v>20.55</v>
      </c>
      <c r="F3442" s="169">
        <v>718.97</v>
      </c>
      <c r="G3442" s="147">
        <v>9</v>
      </c>
    </row>
    <row r="3443" spans="1:7" ht="30" x14ac:dyDescent="0.25">
      <c r="A3443" s="166" t="s">
        <v>7007</v>
      </c>
      <c r="B3443" s="167" t="s">
        <v>7008</v>
      </c>
      <c r="C3443" s="168" t="s">
        <v>158</v>
      </c>
      <c r="D3443" s="169">
        <v>6188.27</v>
      </c>
      <c r="E3443" s="169">
        <v>91.3</v>
      </c>
      <c r="F3443" s="169">
        <v>6279.57</v>
      </c>
      <c r="G3443" s="147">
        <v>9</v>
      </c>
    </row>
    <row r="3444" spans="1:7" ht="30" x14ac:dyDescent="0.25">
      <c r="A3444" s="166" t="s">
        <v>7009</v>
      </c>
      <c r="B3444" s="167" t="s">
        <v>7010</v>
      </c>
      <c r="C3444" s="168" t="s">
        <v>158</v>
      </c>
      <c r="D3444" s="169">
        <v>7338.46</v>
      </c>
      <c r="E3444" s="169">
        <v>91.3</v>
      </c>
      <c r="F3444" s="169">
        <v>7429.76</v>
      </c>
      <c r="G3444" s="147">
        <v>9</v>
      </c>
    </row>
    <row r="3445" spans="1:7" x14ac:dyDescent="0.25">
      <c r="A3445" s="166" t="s">
        <v>7011</v>
      </c>
      <c r="B3445" s="167" t="s">
        <v>7012</v>
      </c>
      <c r="C3445" s="168" t="s">
        <v>158</v>
      </c>
      <c r="D3445" s="169">
        <v>519.88</v>
      </c>
      <c r="E3445" s="169">
        <v>45.65</v>
      </c>
      <c r="F3445" s="169">
        <v>565.53</v>
      </c>
      <c r="G3445" s="147">
        <v>9</v>
      </c>
    </row>
    <row r="3446" spans="1:7" x14ac:dyDescent="0.25">
      <c r="A3446" s="166" t="s">
        <v>7013</v>
      </c>
      <c r="B3446" s="167" t="s">
        <v>7014</v>
      </c>
      <c r="C3446" s="168"/>
      <c r="D3446" s="169"/>
      <c r="E3446" s="169"/>
      <c r="F3446" s="169"/>
      <c r="G3446" s="147">
        <v>9</v>
      </c>
    </row>
    <row r="3447" spans="1:7" ht="30" x14ac:dyDescent="0.25">
      <c r="A3447" s="166" t="s">
        <v>7015</v>
      </c>
      <c r="B3447" s="167" t="s">
        <v>7016</v>
      </c>
      <c r="C3447" s="168" t="s">
        <v>158</v>
      </c>
      <c r="D3447" s="169">
        <v>1380.05</v>
      </c>
      <c r="E3447" s="169">
        <v>57.06</v>
      </c>
      <c r="F3447" s="169">
        <v>1437.11</v>
      </c>
      <c r="G3447" s="147">
        <v>9</v>
      </c>
    </row>
    <row r="3448" spans="1:7" x14ac:dyDescent="0.25">
      <c r="A3448" s="166" t="s">
        <v>7017</v>
      </c>
      <c r="B3448" s="167" t="s">
        <v>7018</v>
      </c>
      <c r="C3448" s="168" t="s">
        <v>158</v>
      </c>
      <c r="D3448" s="169">
        <v>2114.98</v>
      </c>
      <c r="E3448" s="169">
        <v>159.78</v>
      </c>
      <c r="F3448" s="169">
        <v>2274.7600000000002</v>
      </c>
      <c r="G3448" s="147">
        <v>9</v>
      </c>
    </row>
    <row r="3449" spans="1:7" x14ac:dyDescent="0.25">
      <c r="A3449" s="166" t="s">
        <v>7019</v>
      </c>
      <c r="B3449" s="167" t="s">
        <v>7020</v>
      </c>
      <c r="C3449" s="168" t="s">
        <v>158</v>
      </c>
      <c r="D3449" s="169">
        <v>1342.89</v>
      </c>
      <c r="E3449" s="169">
        <v>159.78</v>
      </c>
      <c r="F3449" s="169">
        <v>1502.67</v>
      </c>
      <c r="G3449" s="147">
        <v>9</v>
      </c>
    </row>
    <row r="3450" spans="1:7" ht="30" x14ac:dyDescent="0.25">
      <c r="A3450" s="166" t="s">
        <v>7021</v>
      </c>
      <c r="B3450" s="167" t="s">
        <v>7022</v>
      </c>
      <c r="C3450" s="168" t="s">
        <v>158</v>
      </c>
      <c r="D3450" s="169">
        <v>3609.27</v>
      </c>
      <c r="E3450" s="169">
        <v>159.78</v>
      </c>
      <c r="F3450" s="169">
        <v>3769.05</v>
      </c>
      <c r="G3450" s="147">
        <v>9</v>
      </c>
    </row>
    <row r="3451" spans="1:7" x14ac:dyDescent="0.25">
      <c r="A3451" s="166" t="s">
        <v>7023</v>
      </c>
      <c r="B3451" s="167" t="s">
        <v>7024</v>
      </c>
      <c r="C3451" s="168" t="s">
        <v>158</v>
      </c>
      <c r="D3451" s="169">
        <v>1629.1</v>
      </c>
      <c r="E3451" s="169">
        <v>91.3</v>
      </c>
      <c r="F3451" s="169">
        <v>1720.4</v>
      </c>
      <c r="G3451" s="147">
        <v>9</v>
      </c>
    </row>
    <row r="3452" spans="1:7" x14ac:dyDescent="0.25">
      <c r="A3452" s="166" t="s">
        <v>7025</v>
      </c>
      <c r="B3452" s="167" t="s">
        <v>7026</v>
      </c>
      <c r="C3452" s="168" t="s">
        <v>158</v>
      </c>
      <c r="D3452" s="169">
        <v>2860.49</v>
      </c>
      <c r="E3452" s="169">
        <v>91.3</v>
      </c>
      <c r="F3452" s="169">
        <v>2951.79</v>
      </c>
      <c r="G3452" s="147">
        <v>9</v>
      </c>
    </row>
    <row r="3453" spans="1:7" x14ac:dyDescent="0.25">
      <c r="A3453" s="166" t="s">
        <v>7027</v>
      </c>
      <c r="B3453" s="167" t="s">
        <v>7028</v>
      </c>
      <c r="C3453" s="168" t="s">
        <v>158</v>
      </c>
      <c r="D3453" s="169">
        <v>948.07</v>
      </c>
      <c r="E3453" s="169">
        <v>91.3</v>
      </c>
      <c r="F3453" s="169">
        <v>1039.3699999999999</v>
      </c>
      <c r="G3453" s="147">
        <v>9</v>
      </c>
    </row>
    <row r="3454" spans="1:7" x14ac:dyDescent="0.25">
      <c r="A3454" s="166" t="s">
        <v>7029</v>
      </c>
      <c r="B3454" s="167" t="s">
        <v>7030</v>
      </c>
      <c r="C3454" s="168" t="s">
        <v>158</v>
      </c>
      <c r="D3454" s="169">
        <v>833.7</v>
      </c>
      <c r="E3454" s="169">
        <v>91.3</v>
      </c>
      <c r="F3454" s="169">
        <v>925</v>
      </c>
      <c r="G3454" s="147">
        <v>9</v>
      </c>
    </row>
    <row r="3455" spans="1:7" ht="30" x14ac:dyDescent="0.25">
      <c r="A3455" s="166" t="s">
        <v>7031</v>
      </c>
      <c r="B3455" s="167" t="s">
        <v>7032</v>
      </c>
      <c r="C3455" s="168" t="s">
        <v>158</v>
      </c>
      <c r="D3455" s="169">
        <v>6238.62</v>
      </c>
      <c r="E3455" s="169">
        <v>57.06</v>
      </c>
      <c r="F3455" s="169">
        <v>6295.68</v>
      </c>
      <c r="G3455" s="147">
        <v>9</v>
      </c>
    </row>
    <row r="3456" spans="1:7" ht="30" x14ac:dyDescent="0.25">
      <c r="A3456" s="166" t="s">
        <v>7033</v>
      </c>
      <c r="B3456" s="167" t="s">
        <v>7034</v>
      </c>
      <c r="C3456" s="168" t="s">
        <v>158</v>
      </c>
      <c r="D3456" s="169">
        <v>2982.15</v>
      </c>
      <c r="E3456" s="169">
        <v>27.39</v>
      </c>
      <c r="F3456" s="169">
        <v>3009.54</v>
      </c>
      <c r="G3456" s="147">
        <v>9</v>
      </c>
    </row>
    <row r="3457" spans="1:7" x14ac:dyDescent="0.25">
      <c r="A3457" s="166" t="s">
        <v>7035</v>
      </c>
      <c r="B3457" s="167" t="s">
        <v>7036</v>
      </c>
      <c r="C3457" s="168" t="s">
        <v>158</v>
      </c>
      <c r="D3457" s="169">
        <v>1005.95</v>
      </c>
      <c r="E3457" s="169">
        <v>91.3</v>
      </c>
      <c r="F3457" s="169">
        <v>1097.25</v>
      </c>
      <c r="G3457" s="147">
        <v>9</v>
      </c>
    </row>
    <row r="3458" spans="1:7" ht="30" x14ac:dyDescent="0.25">
      <c r="A3458" s="166" t="s">
        <v>7037</v>
      </c>
      <c r="B3458" s="167" t="s">
        <v>7038</v>
      </c>
      <c r="C3458" s="168" t="s">
        <v>158</v>
      </c>
      <c r="D3458" s="169">
        <v>814.55</v>
      </c>
      <c r="E3458" s="169">
        <v>34.24</v>
      </c>
      <c r="F3458" s="169">
        <v>848.79</v>
      </c>
      <c r="G3458" s="147">
        <v>9</v>
      </c>
    </row>
    <row r="3459" spans="1:7" ht="30" x14ac:dyDescent="0.25">
      <c r="A3459" s="166" t="s">
        <v>7039</v>
      </c>
      <c r="B3459" s="167" t="s">
        <v>7040</v>
      </c>
      <c r="C3459" s="168" t="s">
        <v>158</v>
      </c>
      <c r="D3459" s="169">
        <v>5840.29</v>
      </c>
      <c r="E3459" s="169">
        <v>136.94999999999999</v>
      </c>
      <c r="F3459" s="169">
        <v>5977.24</v>
      </c>
      <c r="G3459" s="147">
        <v>9</v>
      </c>
    </row>
    <row r="3460" spans="1:7" ht="30" x14ac:dyDescent="0.25">
      <c r="A3460" s="166" t="s">
        <v>7041</v>
      </c>
      <c r="B3460" s="167" t="s">
        <v>7042</v>
      </c>
      <c r="C3460" s="168" t="s">
        <v>158</v>
      </c>
      <c r="D3460" s="169">
        <v>2157.61</v>
      </c>
      <c r="E3460" s="169">
        <v>91.3</v>
      </c>
      <c r="F3460" s="169">
        <v>2248.91</v>
      </c>
      <c r="G3460" s="147">
        <v>9</v>
      </c>
    </row>
    <row r="3461" spans="1:7" ht="30" x14ac:dyDescent="0.25">
      <c r="A3461" s="166" t="s">
        <v>7043</v>
      </c>
      <c r="B3461" s="167" t="s">
        <v>7044</v>
      </c>
      <c r="C3461" s="168" t="s">
        <v>158</v>
      </c>
      <c r="D3461" s="169">
        <v>3312.94</v>
      </c>
      <c r="E3461" s="169">
        <v>91.3</v>
      </c>
      <c r="F3461" s="169">
        <v>3404.24</v>
      </c>
      <c r="G3461" s="147">
        <v>9</v>
      </c>
    </row>
    <row r="3462" spans="1:7" ht="30" x14ac:dyDescent="0.25">
      <c r="A3462" s="166" t="s">
        <v>7045</v>
      </c>
      <c r="B3462" s="167" t="s">
        <v>7046</v>
      </c>
      <c r="C3462" s="168" t="s">
        <v>158</v>
      </c>
      <c r="D3462" s="169">
        <v>2287.75</v>
      </c>
      <c r="E3462" s="169">
        <v>91.3</v>
      </c>
      <c r="F3462" s="169">
        <v>2379.0500000000002</v>
      </c>
      <c r="G3462" s="147">
        <v>5</v>
      </c>
    </row>
    <row r="3463" spans="1:7" x14ac:dyDescent="0.25">
      <c r="A3463" s="166" t="s">
        <v>7047</v>
      </c>
      <c r="B3463" s="167" t="s">
        <v>7048</v>
      </c>
      <c r="C3463" s="168"/>
      <c r="D3463" s="169"/>
      <c r="E3463" s="169"/>
      <c r="F3463" s="169"/>
      <c r="G3463" s="147">
        <v>9</v>
      </c>
    </row>
    <row r="3464" spans="1:7" ht="45" x14ac:dyDescent="0.25">
      <c r="A3464" s="166" t="s">
        <v>7049</v>
      </c>
      <c r="B3464" s="167" t="s">
        <v>7050</v>
      </c>
      <c r="C3464" s="168" t="s">
        <v>158</v>
      </c>
      <c r="D3464" s="169">
        <v>89.26</v>
      </c>
      <c r="E3464" s="169">
        <v>20.55</v>
      </c>
      <c r="F3464" s="169">
        <v>109.81</v>
      </c>
      <c r="G3464" s="147">
        <v>9</v>
      </c>
    </row>
    <row r="3465" spans="1:7" ht="45" x14ac:dyDescent="0.25">
      <c r="A3465" s="166" t="s">
        <v>7051</v>
      </c>
      <c r="B3465" s="167" t="s">
        <v>7052</v>
      </c>
      <c r="C3465" s="168" t="s">
        <v>158</v>
      </c>
      <c r="D3465" s="169">
        <v>121.35</v>
      </c>
      <c r="E3465" s="169">
        <v>27.39</v>
      </c>
      <c r="F3465" s="169">
        <v>148.74</v>
      </c>
      <c r="G3465" s="147">
        <v>9</v>
      </c>
    </row>
    <row r="3466" spans="1:7" ht="45" x14ac:dyDescent="0.25">
      <c r="A3466" s="166" t="s">
        <v>7053</v>
      </c>
      <c r="B3466" s="167" t="s">
        <v>7054</v>
      </c>
      <c r="C3466" s="168" t="s">
        <v>158</v>
      </c>
      <c r="D3466" s="169">
        <v>179.03</v>
      </c>
      <c r="E3466" s="169">
        <v>34.24</v>
      </c>
      <c r="F3466" s="169">
        <v>213.27</v>
      </c>
      <c r="G3466" s="147">
        <v>9</v>
      </c>
    </row>
    <row r="3467" spans="1:7" ht="45" x14ac:dyDescent="0.25">
      <c r="A3467" s="166" t="s">
        <v>7055</v>
      </c>
      <c r="B3467" s="167" t="s">
        <v>7056</v>
      </c>
      <c r="C3467" s="168" t="s">
        <v>158</v>
      </c>
      <c r="D3467" s="169">
        <v>251.88</v>
      </c>
      <c r="E3467" s="169">
        <v>36.520000000000003</v>
      </c>
      <c r="F3467" s="169">
        <v>288.39999999999998</v>
      </c>
      <c r="G3467" s="147">
        <v>9</v>
      </c>
    </row>
    <row r="3468" spans="1:7" ht="30" x14ac:dyDescent="0.25">
      <c r="A3468" s="166" t="s">
        <v>7057</v>
      </c>
      <c r="B3468" s="167" t="s">
        <v>7058</v>
      </c>
      <c r="C3468" s="168" t="s">
        <v>158</v>
      </c>
      <c r="D3468" s="169">
        <v>501.36</v>
      </c>
      <c r="E3468" s="169">
        <v>57.06</v>
      </c>
      <c r="F3468" s="169">
        <v>558.41999999999996</v>
      </c>
      <c r="G3468" s="147">
        <v>9</v>
      </c>
    </row>
    <row r="3469" spans="1:7" x14ac:dyDescent="0.25">
      <c r="A3469" s="166" t="s">
        <v>7059</v>
      </c>
      <c r="B3469" s="167" t="s">
        <v>7060</v>
      </c>
      <c r="C3469" s="168"/>
      <c r="D3469" s="169"/>
      <c r="E3469" s="169"/>
      <c r="F3469" s="169"/>
      <c r="G3469" s="147">
        <v>9</v>
      </c>
    </row>
    <row r="3470" spans="1:7" ht="30" x14ac:dyDescent="0.25">
      <c r="A3470" s="166" t="s">
        <v>7061</v>
      </c>
      <c r="B3470" s="167" t="s">
        <v>7062</v>
      </c>
      <c r="C3470" s="168" t="s">
        <v>158</v>
      </c>
      <c r="D3470" s="169">
        <v>398.37</v>
      </c>
      <c r="E3470" s="169">
        <v>27.39</v>
      </c>
      <c r="F3470" s="169">
        <v>425.76</v>
      </c>
      <c r="G3470" s="147">
        <v>9</v>
      </c>
    </row>
    <row r="3471" spans="1:7" ht="30" x14ac:dyDescent="0.25">
      <c r="A3471" s="166" t="s">
        <v>7063</v>
      </c>
      <c r="B3471" s="167" t="s">
        <v>7064</v>
      </c>
      <c r="C3471" s="168" t="s">
        <v>158</v>
      </c>
      <c r="D3471" s="169">
        <v>517.17999999999995</v>
      </c>
      <c r="E3471" s="169">
        <v>34.24</v>
      </c>
      <c r="F3471" s="169">
        <v>551.41999999999996</v>
      </c>
      <c r="G3471" s="147">
        <v>9</v>
      </c>
    </row>
    <row r="3472" spans="1:7" ht="30" x14ac:dyDescent="0.25">
      <c r="A3472" s="166" t="s">
        <v>7065</v>
      </c>
      <c r="B3472" s="167" t="s">
        <v>7066</v>
      </c>
      <c r="C3472" s="168" t="s">
        <v>158</v>
      </c>
      <c r="D3472" s="169">
        <v>959.64</v>
      </c>
      <c r="E3472" s="169">
        <v>45.65</v>
      </c>
      <c r="F3472" s="169">
        <v>1005.29</v>
      </c>
      <c r="G3472" s="147">
        <v>9</v>
      </c>
    </row>
    <row r="3473" spans="1:7" ht="30" x14ac:dyDescent="0.25">
      <c r="A3473" s="166" t="s">
        <v>7067</v>
      </c>
      <c r="B3473" s="167" t="s">
        <v>7068</v>
      </c>
      <c r="C3473" s="168" t="s">
        <v>158</v>
      </c>
      <c r="D3473" s="169">
        <v>1302.8900000000001</v>
      </c>
      <c r="E3473" s="169">
        <v>57.06</v>
      </c>
      <c r="F3473" s="169">
        <v>1359.95</v>
      </c>
      <c r="G3473" s="147">
        <v>9</v>
      </c>
    </row>
    <row r="3474" spans="1:7" x14ac:dyDescent="0.25">
      <c r="A3474" s="166" t="s">
        <v>7069</v>
      </c>
      <c r="B3474" s="167" t="s">
        <v>7070</v>
      </c>
      <c r="C3474" s="168"/>
      <c r="D3474" s="169"/>
      <c r="E3474" s="169"/>
      <c r="F3474" s="169"/>
      <c r="G3474" s="147">
        <v>9</v>
      </c>
    </row>
    <row r="3475" spans="1:7" ht="30" x14ac:dyDescent="0.25">
      <c r="A3475" s="166" t="s">
        <v>7071</v>
      </c>
      <c r="B3475" s="167" t="s">
        <v>7072</v>
      </c>
      <c r="C3475" s="168" t="s">
        <v>158</v>
      </c>
      <c r="D3475" s="169">
        <v>546.41999999999996</v>
      </c>
      <c r="E3475" s="169">
        <v>20.55</v>
      </c>
      <c r="F3475" s="169">
        <v>566.97</v>
      </c>
      <c r="G3475" s="147">
        <v>9</v>
      </c>
    </row>
    <row r="3476" spans="1:7" x14ac:dyDescent="0.25">
      <c r="A3476" s="166" t="s">
        <v>7073</v>
      </c>
      <c r="B3476" s="167" t="s">
        <v>7074</v>
      </c>
      <c r="C3476" s="168"/>
      <c r="D3476" s="169"/>
      <c r="E3476" s="169"/>
      <c r="F3476" s="169"/>
      <c r="G3476" s="147">
        <v>9</v>
      </c>
    </row>
    <row r="3477" spans="1:7" ht="30" x14ac:dyDescent="0.25">
      <c r="A3477" s="166" t="s">
        <v>7075</v>
      </c>
      <c r="B3477" s="167" t="s">
        <v>7076</v>
      </c>
      <c r="C3477" s="168" t="s">
        <v>158</v>
      </c>
      <c r="D3477" s="169">
        <v>494.64</v>
      </c>
      <c r="E3477" s="169">
        <v>95.56</v>
      </c>
      <c r="F3477" s="169">
        <v>590.20000000000005</v>
      </c>
      <c r="G3477" s="147">
        <v>9</v>
      </c>
    </row>
    <row r="3478" spans="1:7" x14ac:dyDescent="0.25">
      <c r="A3478" s="166" t="s">
        <v>7077</v>
      </c>
      <c r="B3478" s="167" t="s">
        <v>7078</v>
      </c>
      <c r="C3478" s="168" t="s">
        <v>158</v>
      </c>
      <c r="D3478" s="169">
        <v>193.63</v>
      </c>
      <c r="E3478" s="169">
        <v>9.1300000000000008</v>
      </c>
      <c r="F3478" s="169">
        <v>202.76</v>
      </c>
      <c r="G3478" s="147">
        <v>9</v>
      </c>
    </row>
    <row r="3479" spans="1:7" ht="30" x14ac:dyDescent="0.25">
      <c r="A3479" s="166" t="s">
        <v>7079</v>
      </c>
      <c r="B3479" s="167" t="s">
        <v>7080</v>
      </c>
      <c r="C3479" s="168" t="s">
        <v>158</v>
      </c>
      <c r="D3479" s="169">
        <v>229.89</v>
      </c>
      <c r="E3479" s="169">
        <v>22.83</v>
      </c>
      <c r="F3479" s="169">
        <v>252.72</v>
      </c>
      <c r="G3479" s="147">
        <v>5</v>
      </c>
    </row>
    <row r="3480" spans="1:7" ht="45" x14ac:dyDescent="0.25">
      <c r="A3480" s="166" t="s">
        <v>7081</v>
      </c>
      <c r="B3480" s="167" t="s">
        <v>7082</v>
      </c>
      <c r="C3480" s="168" t="s">
        <v>158</v>
      </c>
      <c r="D3480" s="169">
        <v>11575.54</v>
      </c>
      <c r="E3480" s="169">
        <v>95.56</v>
      </c>
      <c r="F3480" s="169">
        <v>11671.1</v>
      </c>
      <c r="G3480" s="147">
        <v>9</v>
      </c>
    </row>
    <row r="3481" spans="1:7" x14ac:dyDescent="0.25">
      <c r="A3481" s="166" t="s">
        <v>7083</v>
      </c>
      <c r="B3481" s="167" t="s">
        <v>7084</v>
      </c>
      <c r="C3481" s="168"/>
      <c r="D3481" s="169"/>
      <c r="E3481" s="169"/>
      <c r="F3481" s="169"/>
      <c r="G3481" s="147">
        <v>9</v>
      </c>
    </row>
    <row r="3482" spans="1:7" x14ac:dyDescent="0.25">
      <c r="A3482" s="166" t="s">
        <v>7085</v>
      </c>
      <c r="B3482" s="167" t="s">
        <v>7086</v>
      </c>
      <c r="C3482" s="168" t="s">
        <v>158</v>
      </c>
      <c r="D3482" s="169">
        <v>2997.81</v>
      </c>
      <c r="E3482" s="169">
        <v>158.04</v>
      </c>
      <c r="F3482" s="169">
        <v>3155.85</v>
      </c>
      <c r="G3482" s="147">
        <v>9</v>
      </c>
    </row>
    <row r="3483" spans="1:7" x14ac:dyDescent="0.25">
      <c r="A3483" s="166" t="s">
        <v>7087</v>
      </c>
      <c r="B3483" s="167" t="s">
        <v>7088</v>
      </c>
      <c r="C3483" s="168" t="s">
        <v>158</v>
      </c>
      <c r="D3483" s="169">
        <v>1036.92</v>
      </c>
      <c r="E3483" s="169">
        <v>158.04</v>
      </c>
      <c r="F3483" s="169">
        <v>1194.96</v>
      </c>
      <c r="G3483" s="147">
        <v>9</v>
      </c>
    </row>
    <row r="3484" spans="1:7" ht="30" x14ac:dyDescent="0.25">
      <c r="A3484" s="166" t="s">
        <v>7089</v>
      </c>
      <c r="B3484" s="167" t="s">
        <v>7090</v>
      </c>
      <c r="C3484" s="168" t="s">
        <v>158</v>
      </c>
      <c r="D3484" s="169">
        <v>1208.99</v>
      </c>
      <c r="E3484" s="169">
        <v>57.06</v>
      </c>
      <c r="F3484" s="169">
        <v>1266.05</v>
      </c>
      <c r="G3484" s="147">
        <v>9</v>
      </c>
    </row>
    <row r="3485" spans="1:7" ht="30" x14ac:dyDescent="0.25">
      <c r="A3485" s="166" t="s">
        <v>7091</v>
      </c>
      <c r="B3485" s="167" t="s">
        <v>7092</v>
      </c>
      <c r="C3485" s="168" t="s">
        <v>158</v>
      </c>
      <c r="D3485" s="169">
        <v>1602.38</v>
      </c>
      <c r="E3485" s="169">
        <v>102.71</v>
      </c>
      <c r="F3485" s="169">
        <v>1705.09</v>
      </c>
      <c r="G3485" s="147">
        <v>5</v>
      </c>
    </row>
    <row r="3486" spans="1:7" ht="30" x14ac:dyDescent="0.25">
      <c r="A3486" s="166" t="s">
        <v>7093</v>
      </c>
      <c r="B3486" s="167" t="s">
        <v>7094</v>
      </c>
      <c r="C3486" s="168" t="s">
        <v>158</v>
      </c>
      <c r="D3486" s="169">
        <v>2365.4</v>
      </c>
      <c r="E3486" s="169">
        <v>102.71</v>
      </c>
      <c r="F3486" s="169">
        <v>2468.11</v>
      </c>
      <c r="G3486" s="147">
        <v>9</v>
      </c>
    </row>
    <row r="3487" spans="1:7" x14ac:dyDescent="0.25">
      <c r="A3487" s="166" t="s">
        <v>7095</v>
      </c>
      <c r="B3487" s="167" t="s">
        <v>7096</v>
      </c>
      <c r="C3487" s="168" t="s">
        <v>158</v>
      </c>
      <c r="D3487" s="169">
        <v>7043.56</v>
      </c>
      <c r="E3487" s="169">
        <v>158.04</v>
      </c>
      <c r="F3487" s="169">
        <v>7201.6</v>
      </c>
      <c r="G3487" s="147">
        <v>9</v>
      </c>
    </row>
    <row r="3488" spans="1:7" x14ac:dyDescent="0.25">
      <c r="A3488" s="166" t="s">
        <v>7097</v>
      </c>
      <c r="B3488" s="167" t="s">
        <v>7098</v>
      </c>
      <c r="C3488" s="168" t="s">
        <v>158</v>
      </c>
      <c r="D3488" s="169">
        <v>1146.26</v>
      </c>
      <c r="E3488" s="169">
        <v>158.04</v>
      </c>
      <c r="F3488" s="169">
        <v>1304.3</v>
      </c>
      <c r="G3488" s="147">
        <v>9</v>
      </c>
    </row>
    <row r="3489" spans="1:7" x14ac:dyDescent="0.25">
      <c r="A3489" s="166" t="s">
        <v>7099</v>
      </c>
      <c r="B3489" s="167" t="s">
        <v>7100</v>
      </c>
      <c r="C3489" s="168" t="s">
        <v>158</v>
      </c>
      <c r="D3489" s="169">
        <v>1929.69</v>
      </c>
      <c r="E3489" s="169">
        <v>158.04</v>
      </c>
      <c r="F3489" s="169">
        <v>2087.73</v>
      </c>
      <c r="G3489" s="147">
        <v>9</v>
      </c>
    </row>
    <row r="3490" spans="1:7" x14ac:dyDescent="0.25">
      <c r="A3490" s="166" t="s">
        <v>7101</v>
      </c>
      <c r="B3490" s="167" t="s">
        <v>7102</v>
      </c>
      <c r="C3490" s="168" t="s">
        <v>158</v>
      </c>
      <c r="D3490" s="169">
        <v>1098.1199999999999</v>
      </c>
      <c r="E3490" s="169">
        <v>13.69</v>
      </c>
      <c r="F3490" s="169">
        <v>1111.81</v>
      </c>
      <c r="G3490" s="147">
        <v>5</v>
      </c>
    </row>
    <row r="3491" spans="1:7" ht="30" x14ac:dyDescent="0.25">
      <c r="A3491" s="166" t="s">
        <v>7103</v>
      </c>
      <c r="B3491" s="167" t="s">
        <v>7104</v>
      </c>
      <c r="C3491" s="168" t="s">
        <v>158</v>
      </c>
      <c r="D3491" s="169">
        <v>2913.23</v>
      </c>
      <c r="E3491" s="169">
        <v>20.09</v>
      </c>
      <c r="F3491" s="169">
        <v>2933.32</v>
      </c>
      <c r="G3491" s="147">
        <v>9</v>
      </c>
    </row>
    <row r="3492" spans="1:7" x14ac:dyDescent="0.25">
      <c r="A3492" s="166" t="s">
        <v>7105</v>
      </c>
      <c r="B3492" s="167" t="s">
        <v>7106</v>
      </c>
      <c r="C3492" s="168"/>
      <c r="D3492" s="169"/>
      <c r="E3492" s="169"/>
      <c r="F3492" s="169"/>
      <c r="G3492" s="147">
        <v>5</v>
      </c>
    </row>
    <row r="3493" spans="1:7" x14ac:dyDescent="0.25">
      <c r="A3493" s="166" t="s">
        <v>7107</v>
      </c>
      <c r="B3493" s="167" t="s">
        <v>7108</v>
      </c>
      <c r="C3493" s="168" t="s">
        <v>158</v>
      </c>
      <c r="D3493" s="169">
        <v>12.47</v>
      </c>
      <c r="E3493" s="169">
        <v>20.55</v>
      </c>
      <c r="F3493" s="169">
        <v>33.020000000000003</v>
      </c>
      <c r="G3493" s="147">
        <v>9</v>
      </c>
    </row>
    <row r="3494" spans="1:7" ht="30" x14ac:dyDescent="0.25">
      <c r="A3494" s="166" t="s">
        <v>7109</v>
      </c>
      <c r="B3494" s="167" t="s">
        <v>7110</v>
      </c>
      <c r="C3494" s="168" t="s">
        <v>158</v>
      </c>
      <c r="D3494" s="169">
        <v>53.57</v>
      </c>
      <c r="E3494" s="169">
        <v>20.55</v>
      </c>
      <c r="F3494" s="169">
        <v>74.12</v>
      </c>
      <c r="G3494" s="147">
        <v>9</v>
      </c>
    </row>
    <row r="3495" spans="1:7" x14ac:dyDescent="0.25">
      <c r="A3495" s="166" t="s">
        <v>7111</v>
      </c>
      <c r="B3495" s="167" t="s">
        <v>7112</v>
      </c>
      <c r="C3495" s="168"/>
      <c r="D3495" s="169"/>
      <c r="E3495" s="169"/>
      <c r="F3495" s="169"/>
      <c r="G3495" s="147">
        <v>9</v>
      </c>
    </row>
    <row r="3496" spans="1:7" x14ac:dyDescent="0.25">
      <c r="A3496" s="166" t="s">
        <v>7113</v>
      </c>
      <c r="B3496" s="167" t="s">
        <v>7114</v>
      </c>
      <c r="C3496" s="168" t="s">
        <v>158</v>
      </c>
      <c r="D3496" s="169">
        <v>130.12</v>
      </c>
      <c r="E3496" s="169">
        <v>6.85</v>
      </c>
      <c r="F3496" s="169">
        <v>136.97</v>
      </c>
      <c r="G3496" s="147">
        <v>9</v>
      </c>
    </row>
    <row r="3497" spans="1:7" x14ac:dyDescent="0.25">
      <c r="A3497" s="166" t="s">
        <v>7115</v>
      </c>
      <c r="B3497" s="167" t="s">
        <v>7116</v>
      </c>
      <c r="C3497" s="168" t="s">
        <v>158</v>
      </c>
      <c r="D3497" s="169">
        <v>539.1</v>
      </c>
      <c r="E3497" s="169">
        <v>57.06</v>
      </c>
      <c r="F3497" s="169">
        <v>596.16</v>
      </c>
      <c r="G3497" s="147">
        <v>5</v>
      </c>
    </row>
    <row r="3498" spans="1:7" ht="30" x14ac:dyDescent="0.25">
      <c r="A3498" s="166" t="s">
        <v>7117</v>
      </c>
      <c r="B3498" s="167" t="s">
        <v>7118</v>
      </c>
      <c r="C3498" s="168" t="s">
        <v>158</v>
      </c>
      <c r="D3498" s="169">
        <v>489.33</v>
      </c>
      <c r="E3498" s="169">
        <v>57.06</v>
      </c>
      <c r="F3498" s="169">
        <v>546.39</v>
      </c>
      <c r="G3498" s="147">
        <v>9</v>
      </c>
    </row>
    <row r="3499" spans="1:7" ht="30" x14ac:dyDescent="0.25">
      <c r="A3499" s="166" t="s">
        <v>7119</v>
      </c>
      <c r="B3499" s="167" t="s">
        <v>7120</v>
      </c>
      <c r="C3499" s="168" t="s">
        <v>158</v>
      </c>
      <c r="D3499" s="169">
        <v>30.26</v>
      </c>
      <c r="E3499" s="169">
        <v>9.6300000000000008</v>
      </c>
      <c r="F3499" s="169">
        <v>39.89</v>
      </c>
      <c r="G3499" s="147">
        <v>9</v>
      </c>
    </row>
    <row r="3500" spans="1:7" ht="30" x14ac:dyDescent="0.25">
      <c r="A3500" s="166" t="s">
        <v>7121</v>
      </c>
      <c r="B3500" s="167" t="s">
        <v>7122</v>
      </c>
      <c r="C3500" s="168" t="s">
        <v>158</v>
      </c>
      <c r="D3500" s="169">
        <v>633.91</v>
      </c>
      <c r="E3500" s="169">
        <v>32.11</v>
      </c>
      <c r="F3500" s="169">
        <v>666.02</v>
      </c>
      <c r="G3500" s="147">
        <v>9</v>
      </c>
    </row>
    <row r="3501" spans="1:7" ht="30" x14ac:dyDescent="0.25">
      <c r="A3501" s="166" t="s">
        <v>7123</v>
      </c>
      <c r="B3501" s="167" t="s">
        <v>7124</v>
      </c>
      <c r="C3501" s="168" t="s">
        <v>158</v>
      </c>
      <c r="D3501" s="169">
        <v>306.97000000000003</v>
      </c>
      <c r="E3501" s="169">
        <v>32.11</v>
      </c>
      <c r="F3501" s="169">
        <v>339.08</v>
      </c>
      <c r="G3501" s="147">
        <v>9</v>
      </c>
    </row>
    <row r="3502" spans="1:7" ht="30" x14ac:dyDescent="0.25">
      <c r="A3502" s="166" t="s">
        <v>7125</v>
      </c>
      <c r="B3502" s="167" t="s">
        <v>7126</v>
      </c>
      <c r="C3502" s="168" t="s">
        <v>158</v>
      </c>
      <c r="D3502" s="169">
        <v>95.52</v>
      </c>
      <c r="E3502" s="169">
        <v>22.83</v>
      </c>
      <c r="F3502" s="169">
        <v>118.35</v>
      </c>
      <c r="G3502" s="147">
        <v>9</v>
      </c>
    </row>
    <row r="3503" spans="1:7" x14ac:dyDescent="0.25">
      <c r="A3503" s="166" t="s">
        <v>7127</v>
      </c>
      <c r="B3503" s="167" t="s">
        <v>7128</v>
      </c>
      <c r="C3503" s="168" t="s">
        <v>158</v>
      </c>
      <c r="D3503" s="169">
        <v>3928.64</v>
      </c>
      <c r="E3503" s="169">
        <v>136.94999999999999</v>
      </c>
      <c r="F3503" s="169">
        <v>4065.59</v>
      </c>
      <c r="G3503" s="147">
        <v>9</v>
      </c>
    </row>
    <row r="3504" spans="1:7" x14ac:dyDescent="0.25">
      <c r="A3504" s="166" t="s">
        <v>7129</v>
      </c>
      <c r="B3504" s="167" t="s">
        <v>7130</v>
      </c>
      <c r="C3504" s="168" t="s">
        <v>158</v>
      </c>
      <c r="D3504" s="169">
        <v>124.66</v>
      </c>
      <c r="E3504" s="169">
        <v>18.260000000000002</v>
      </c>
      <c r="F3504" s="169">
        <v>142.91999999999999</v>
      </c>
      <c r="G3504" s="147">
        <v>9</v>
      </c>
    </row>
    <row r="3505" spans="1:7" ht="30" x14ac:dyDescent="0.25">
      <c r="A3505" s="166" t="s">
        <v>7131</v>
      </c>
      <c r="B3505" s="167" t="s">
        <v>7132</v>
      </c>
      <c r="C3505" s="168" t="s">
        <v>158</v>
      </c>
      <c r="D3505" s="169">
        <v>448.45</v>
      </c>
      <c r="E3505" s="169">
        <v>54.16</v>
      </c>
      <c r="F3505" s="169">
        <v>502.61</v>
      </c>
      <c r="G3505" s="147">
        <v>9</v>
      </c>
    </row>
    <row r="3506" spans="1:7" ht="30" x14ac:dyDescent="0.25">
      <c r="A3506" s="166" t="s">
        <v>7133</v>
      </c>
      <c r="B3506" s="167" t="s">
        <v>7134</v>
      </c>
      <c r="C3506" s="168" t="s">
        <v>158</v>
      </c>
      <c r="D3506" s="169">
        <v>349.28</v>
      </c>
      <c r="E3506" s="169">
        <v>57.06</v>
      </c>
      <c r="F3506" s="169">
        <v>406.34</v>
      </c>
      <c r="G3506" s="147">
        <v>9</v>
      </c>
    </row>
    <row r="3507" spans="1:7" x14ac:dyDescent="0.25">
      <c r="A3507" s="166" t="s">
        <v>7135</v>
      </c>
      <c r="B3507" s="167" t="s">
        <v>7136</v>
      </c>
      <c r="C3507" s="168" t="s">
        <v>158</v>
      </c>
      <c r="D3507" s="169">
        <v>424.09</v>
      </c>
      <c r="E3507" s="169">
        <v>57.06</v>
      </c>
      <c r="F3507" s="169">
        <v>481.15</v>
      </c>
      <c r="G3507" s="147">
        <v>9</v>
      </c>
    </row>
    <row r="3508" spans="1:7" x14ac:dyDescent="0.25">
      <c r="A3508" s="166" t="s">
        <v>7137</v>
      </c>
      <c r="B3508" s="167" t="s">
        <v>7138</v>
      </c>
      <c r="C3508" s="168"/>
      <c r="D3508" s="169"/>
      <c r="E3508" s="169"/>
      <c r="F3508" s="169"/>
      <c r="G3508" s="147">
        <v>5</v>
      </c>
    </row>
    <row r="3509" spans="1:7" x14ac:dyDescent="0.25">
      <c r="A3509" s="166" t="s">
        <v>7139</v>
      </c>
      <c r="B3509" s="167" t="s">
        <v>7140</v>
      </c>
      <c r="C3509" s="168"/>
      <c r="D3509" s="169"/>
      <c r="E3509" s="169"/>
      <c r="F3509" s="169"/>
      <c r="G3509" s="147">
        <v>9</v>
      </c>
    </row>
    <row r="3510" spans="1:7" x14ac:dyDescent="0.25">
      <c r="A3510" s="166" t="s">
        <v>7141</v>
      </c>
      <c r="B3510" s="167" t="s">
        <v>7142</v>
      </c>
      <c r="C3510" s="168" t="s">
        <v>158</v>
      </c>
      <c r="D3510" s="169">
        <v>9710.19</v>
      </c>
      <c r="E3510" s="169">
        <v>101.36</v>
      </c>
      <c r="F3510" s="169">
        <v>9811.5499999999993</v>
      </c>
      <c r="G3510" s="147">
        <v>9</v>
      </c>
    </row>
    <row r="3511" spans="1:7" x14ac:dyDescent="0.25">
      <c r="A3511" s="166" t="s">
        <v>7143</v>
      </c>
      <c r="B3511" s="167" t="s">
        <v>7144</v>
      </c>
      <c r="C3511" s="168" t="s">
        <v>158</v>
      </c>
      <c r="D3511" s="169">
        <v>11159.49</v>
      </c>
      <c r="E3511" s="169">
        <v>138.5</v>
      </c>
      <c r="F3511" s="169">
        <v>11297.99</v>
      </c>
      <c r="G3511" s="147">
        <v>5</v>
      </c>
    </row>
    <row r="3512" spans="1:7" ht="30" x14ac:dyDescent="0.25">
      <c r="A3512" s="166" t="s">
        <v>7145</v>
      </c>
      <c r="B3512" s="167" t="s">
        <v>7146</v>
      </c>
      <c r="C3512" s="168" t="s">
        <v>158</v>
      </c>
      <c r="D3512" s="169">
        <v>1037.1099999999999</v>
      </c>
      <c r="E3512" s="169">
        <v>54.94</v>
      </c>
      <c r="F3512" s="169">
        <v>1092.05</v>
      </c>
      <c r="G3512" s="147">
        <v>9</v>
      </c>
    </row>
    <row r="3513" spans="1:7" ht="30" x14ac:dyDescent="0.25">
      <c r="A3513" s="166" t="s">
        <v>7147</v>
      </c>
      <c r="B3513" s="167" t="s">
        <v>7148</v>
      </c>
      <c r="C3513" s="168" t="s">
        <v>158</v>
      </c>
      <c r="D3513" s="169">
        <v>1910.65</v>
      </c>
      <c r="E3513" s="169">
        <v>54.94</v>
      </c>
      <c r="F3513" s="169">
        <v>1965.59</v>
      </c>
      <c r="G3513" s="147">
        <v>9</v>
      </c>
    </row>
    <row r="3514" spans="1:7" ht="30" x14ac:dyDescent="0.25">
      <c r="A3514" s="166" t="s">
        <v>7149</v>
      </c>
      <c r="B3514" s="167" t="s">
        <v>7150</v>
      </c>
      <c r="C3514" s="168" t="s">
        <v>158</v>
      </c>
      <c r="D3514" s="169">
        <v>2903.91</v>
      </c>
      <c r="E3514" s="169">
        <v>64.22</v>
      </c>
      <c r="F3514" s="169">
        <v>2968.13</v>
      </c>
      <c r="G3514" s="147">
        <v>9</v>
      </c>
    </row>
    <row r="3515" spans="1:7" ht="30" x14ac:dyDescent="0.25">
      <c r="A3515" s="166" t="s">
        <v>7151</v>
      </c>
      <c r="B3515" s="167" t="s">
        <v>7152</v>
      </c>
      <c r="C3515" s="168" t="s">
        <v>158</v>
      </c>
      <c r="D3515" s="169">
        <v>5330.47</v>
      </c>
      <c r="E3515" s="169">
        <v>82.79</v>
      </c>
      <c r="F3515" s="169">
        <v>5413.26</v>
      </c>
      <c r="G3515" s="147">
        <v>9</v>
      </c>
    </row>
    <row r="3516" spans="1:7" ht="30" x14ac:dyDescent="0.25">
      <c r="A3516" s="166" t="s">
        <v>7153</v>
      </c>
      <c r="B3516" s="167" t="s">
        <v>7154</v>
      </c>
      <c r="C3516" s="168" t="s">
        <v>158</v>
      </c>
      <c r="D3516" s="169">
        <v>6816.7</v>
      </c>
      <c r="E3516" s="169">
        <v>73.510000000000005</v>
      </c>
      <c r="F3516" s="169">
        <v>6890.21</v>
      </c>
      <c r="G3516" s="147">
        <v>9</v>
      </c>
    </row>
    <row r="3517" spans="1:7" ht="30" x14ac:dyDescent="0.25">
      <c r="A3517" s="166" t="s">
        <v>7155</v>
      </c>
      <c r="B3517" s="167" t="s">
        <v>7156</v>
      </c>
      <c r="C3517" s="168" t="s">
        <v>158</v>
      </c>
      <c r="D3517" s="169">
        <v>14212</v>
      </c>
      <c r="E3517" s="169">
        <v>101.36</v>
      </c>
      <c r="F3517" s="169">
        <v>14313.36</v>
      </c>
      <c r="G3517" s="147">
        <v>9</v>
      </c>
    </row>
    <row r="3518" spans="1:7" x14ac:dyDescent="0.25">
      <c r="A3518" s="166" t="s">
        <v>7157</v>
      </c>
      <c r="B3518" s="167" t="s">
        <v>7158</v>
      </c>
      <c r="C3518" s="168" t="s">
        <v>158</v>
      </c>
      <c r="D3518" s="169">
        <v>891.1</v>
      </c>
      <c r="E3518" s="169">
        <v>64.22</v>
      </c>
      <c r="F3518" s="169">
        <v>955.32</v>
      </c>
      <c r="G3518" s="147">
        <v>9</v>
      </c>
    </row>
    <row r="3519" spans="1:7" x14ac:dyDescent="0.25">
      <c r="A3519" s="166" t="s">
        <v>7159</v>
      </c>
      <c r="B3519" s="167" t="s">
        <v>7160</v>
      </c>
      <c r="C3519" s="168" t="s">
        <v>158</v>
      </c>
      <c r="D3519" s="169">
        <v>554.63</v>
      </c>
      <c r="E3519" s="169">
        <v>64.22</v>
      </c>
      <c r="F3519" s="169">
        <v>618.85</v>
      </c>
      <c r="G3519" s="147">
        <v>9</v>
      </c>
    </row>
    <row r="3520" spans="1:7" x14ac:dyDescent="0.25">
      <c r="A3520" s="166" t="s">
        <v>7161</v>
      </c>
      <c r="B3520" s="167" t="s">
        <v>7162</v>
      </c>
      <c r="C3520" s="168"/>
      <c r="D3520" s="169"/>
      <c r="E3520" s="169"/>
      <c r="F3520" s="169"/>
      <c r="G3520" s="147">
        <v>9</v>
      </c>
    </row>
    <row r="3521" spans="1:7" x14ac:dyDescent="0.25">
      <c r="A3521" s="166" t="s">
        <v>7163</v>
      </c>
      <c r="B3521" s="167" t="s">
        <v>7164</v>
      </c>
      <c r="C3521" s="168" t="s">
        <v>471</v>
      </c>
      <c r="D3521" s="169">
        <v>5269.64</v>
      </c>
      <c r="E3521" s="169">
        <v>64.22</v>
      </c>
      <c r="F3521" s="169">
        <v>5333.86</v>
      </c>
      <c r="G3521" s="147">
        <v>9</v>
      </c>
    </row>
    <row r="3522" spans="1:7" x14ac:dyDescent="0.25">
      <c r="A3522" s="166" t="s">
        <v>7165</v>
      </c>
      <c r="B3522" s="167" t="s">
        <v>7166</v>
      </c>
      <c r="C3522" s="168" t="s">
        <v>471</v>
      </c>
      <c r="D3522" s="169">
        <v>7384.97</v>
      </c>
      <c r="E3522" s="169">
        <v>64.22</v>
      </c>
      <c r="F3522" s="169">
        <v>7449.19</v>
      </c>
      <c r="G3522" s="147">
        <v>9</v>
      </c>
    </row>
    <row r="3523" spans="1:7" x14ac:dyDescent="0.25">
      <c r="A3523" s="166" t="s">
        <v>7167</v>
      </c>
      <c r="B3523" s="167" t="s">
        <v>7168</v>
      </c>
      <c r="C3523" s="168" t="s">
        <v>471</v>
      </c>
      <c r="D3523" s="169">
        <v>13388.3</v>
      </c>
      <c r="E3523" s="169">
        <v>64.22</v>
      </c>
      <c r="F3523" s="169">
        <v>13452.52</v>
      </c>
      <c r="G3523" s="147">
        <v>9</v>
      </c>
    </row>
    <row r="3524" spans="1:7" x14ac:dyDescent="0.25">
      <c r="A3524" s="166" t="s">
        <v>7169</v>
      </c>
      <c r="B3524" s="167" t="s">
        <v>7170</v>
      </c>
      <c r="C3524" s="168"/>
      <c r="D3524" s="169"/>
      <c r="E3524" s="169"/>
      <c r="F3524" s="169"/>
      <c r="G3524" s="147">
        <v>2</v>
      </c>
    </row>
    <row r="3525" spans="1:7" ht="45" x14ac:dyDescent="0.25">
      <c r="A3525" s="166" t="s">
        <v>7171</v>
      </c>
      <c r="B3525" s="167" t="s">
        <v>7172</v>
      </c>
      <c r="C3525" s="168" t="s">
        <v>268</v>
      </c>
      <c r="D3525" s="169">
        <v>18087.509999999998</v>
      </c>
      <c r="E3525" s="169">
        <v>3424.55</v>
      </c>
      <c r="F3525" s="169">
        <v>21512.06</v>
      </c>
      <c r="G3525" s="147">
        <v>5</v>
      </c>
    </row>
    <row r="3526" spans="1:7" ht="45" x14ac:dyDescent="0.25">
      <c r="A3526" s="166" t="s">
        <v>7173</v>
      </c>
      <c r="B3526" s="167" t="s">
        <v>7174</v>
      </c>
      <c r="C3526" s="168" t="s">
        <v>268</v>
      </c>
      <c r="D3526" s="169">
        <v>34828.879999999997</v>
      </c>
      <c r="E3526" s="169">
        <v>7335.43</v>
      </c>
      <c r="F3526" s="169">
        <v>42164.31</v>
      </c>
      <c r="G3526" s="147">
        <v>9</v>
      </c>
    </row>
    <row r="3527" spans="1:7" x14ac:dyDescent="0.25">
      <c r="A3527" s="166" t="s">
        <v>7175</v>
      </c>
      <c r="B3527" s="167" t="s">
        <v>7176</v>
      </c>
      <c r="C3527" s="168"/>
      <c r="D3527" s="169"/>
      <c r="E3527" s="169"/>
      <c r="F3527" s="169"/>
      <c r="G3527" s="147">
        <v>9</v>
      </c>
    </row>
    <row r="3528" spans="1:7" x14ac:dyDescent="0.25">
      <c r="A3528" s="166" t="s">
        <v>7177</v>
      </c>
      <c r="B3528" s="167" t="s">
        <v>7178</v>
      </c>
      <c r="C3528" s="168" t="s">
        <v>158</v>
      </c>
      <c r="D3528" s="169">
        <v>91.97</v>
      </c>
      <c r="E3528" s="169">
        <v>13.69</v>
      </c>
      <c r="F3528" s="169">
        <v>105.66</v>
      </c>
      <c r="G3528" s="147">
        <v>9</v>
      </c>
    </row>
    <row r="3529" spans="1:7" x14ac:dyDescent="0.25">
      <c r="A3529" s="166" t="s">
        <v>7179</v>
      </c>
      <c r="B3529" s="167" t="s">
        <v>7180</v>
      </c>
      <c r="C3529" s="168" t="s">
        <v>158</v>
      </c>
      <c r="D3529" s="169">
        <v>121.01</v>
      </c>
      <c r="E3529" s="169">
        <v>18.260000000000002</v>
      </c>
      <c r="F3529" s="169">
        <v>139.27000000000001</v>
      </c>
      <c r="G3529" s="147">
        <v>9</v>
      </c>
    </row>
    <row r="3530" spans="1:7" x14ac:dyDescent="0.25">
      <c r="A3530" s="166" t="s">
        <v>7181</v>
      </c>
      <c r="B3530" s="167" t="s">
        <v>7182</v>
      </c>
      <c r="C3530" s="168" t="s">
        <v>158</v>
      </c>
      <c r="D3530" s="169">
        <v>232.8</v>
      </c>
      <c r="E3530" s="169">
        <v>20.55</v>
      </c>
      <c r="F3530" s="169">
        <v>253.35</v>
      </c>
      <c r="G3530" s="147">
        <v>9</v>
      </c>
    </row>
    <row r="3531" spans="1:7" x14ac:dyDescent="0.25">
      <c r="A3531" s="166" t="s">
        <v>7183</v>
      </c>
      <c r="B3531" s="167" t="s">
        <v>7184</v>
      </c>
      <c r="C3531" s="168" t="s">
        <v>158</v>
      </c>
      <c r="D3531" s="169">
        <v>247.31</v>
      </c>
      <c r="E3531" s="169">
        <v>20.55</v>
      </c>
      <c r="F3531" s="169">
        <v>267.86</v>
      </c>
      <c r="G3531" s="147">
        <v>9</v>
      </c>
    </row>
    <row r="3532" spans="1:7" x14ac:dyDescent="0.25">
      <c r="A3532" s="166" t="s">
        <v>7185</v>
      </c>
      <c r="B3532" s="167" t="s">
        <v>7186</v>
      </c>
      <c r="C3532" s="168" t="s">
        <v>158</v>
      </c>
      <c r="D3532" s="169">
        <v>317.8</v>
      </c>
      <c r="E3532" s="169">
        <v>27.39</v>
      </c>
      <c r="F3532" s="169">
        <v>345.19</v>
      </c>
      <c r="G3532" s="147">
        <v>9</v>
      </c>
    </row>
    <row r="3533" spans="1:7" x14ac:dyDescent="0.25">
      <c r="A3533" s="166" t="s">
        <v>7187</v>
      </c>
      <c r="B3533" s="167" t="s">
        <v>7188</v>
      </c>
      <c r="C3533" s="168" t="s">
        <v>158</v>
      </c>
      <c r="D3533" s="169">
        <v>1525.48</v>
      </c>
      <c r="E3533" s="169">
        <v>20.55</v>
      </c>
      <c r="F3533" s="169">
        <v>1546.03</v>
      </c>
      <c r="G3533" s="147">
        <v>9</v>
      </c>
    </row>
    <row r="3534" spans="1:7" x14ac:dyDescent="0.25">
      <c r="A3534" s="166" t="s">
        <v>7189</v>
      </c>
      <c r="B3534" s="167" t="s">
        <v>7190</v>
      </c>
      <c r="C3534" s="168" t="s">
        <v>158</v>
      </c>
      <c r="D3534" s="169">
        <v>2185.4</v>
      </c>
      <c r="E3534" s="169">
        <v>91.3</v>
      </c>
      <c r="F3534" s="169">
        <v>2276.6999999999998</v>
      </c>
      <c r="G3534" s="147">
        <v>9</v>
      </c>
    </row>
    <row r="3535" spans="1:7" x14ac:dyDescent="0.25">
      <c r="A3535" s="166" t="s">
        <v>7191</v>
      </c>
      <c r="B3535" s="167" t="s">
        <v>7192</v>
      </c>
      <c r="C3535" s="168"/>
      <c r="D3535" s="169"/>
      <c r="E3535" s="169"/>
      <c r="F3535" s="169"/>
      <c r="G3535" s="147">
        <v>9</v>
      </c>
    </row>
    <row r="3536" spans="1:7" x14ac:dyDescent="0.25">
      <c r="A3536" s="166" t="s">
        <v>7193</v>
      </c>
      <c r="B3536" s="167" t="s">
        <v>7194</v>
      </c>
      <c r="C3536" s="168" t="s">
        <v>158</v>
      </c>
      <c r="D3536" s="169"/>
      <c r="E3536" s="169">
        <v>55.71</v>
      </c>
      <c r="F3536" s="169">
        <v>55.71</v>
      </c>
      <c r="G3536" s="147">
        <v>5</v>
      </c>
    </row>
    <row r="3537" spans="1:7" x14ac:dyDescent="0.25">
      <c r="A3537" s="166" t="s">
        <v>7195</v>
      </c>
      <c r="B3537" s="167" t="s">
        <v>7196</v>
      </c>
      <c r="C3537" s="168" t="s">
        <v>158</v>
      </c>
      <c r="D3537" s="169"/>
      <c r="E3537" s="169">
        <v>148.56</v>
      </c>
      <c r="F3537" s="169">
        <v>148.56</v>
      </c>
      <c r="G3537" s="147">
        <v>9</v>
      </c>
    </row>
    <row r="3538" spans="1:7" x14ac:dyDescent="0.25">
      <c r="A3538" s="166" t="s">
        <v>7197</v>
      </c>
      <c r="B3538" s="167" t="s">
        <v>7198</v>
      </c>
      <c r="C3538" s="168" t="s">
        <v>158</v>
      </c>
      <c r="D3538" s="169"/>
      <c r="E3538" s="169">
        <v>334.26</v>
      </c>
      <c r="F3538" s="169">
        <v>334.26</v>
      </c>
      <c r="G3538" s="147">
        <v>9</v>
      </c>
    </row>
    <row r="3539" spans="1:7" x14ac:dyDescent="0.25">
      <c r="A3539" s="166" t="s">
        <v>7199</v>
      </c>
      <c r="B3539" s="167" t="s">
        <v>7200</v>
      </c>
      <c r="C3539" s="168"/>
      <c r="D3539" s="169"/>
      <c r="E3539" s="169"/>
      <c r="F3539" s="169"/>
      <c r="G3539" s="147">
        <v>9</v>
      </c>
    </row>
    <row r="3540" spans="1:7" x14ac:dyDescent="0.25">
      <c r="A3540" s="166" t="s">
        <v>7201</v>
      </c>
      <c r="B3540" s="167" t="s">
        <v>7202</v>
      </c>
      <c r="C3540" s="168"/>
      <c r="D3540" s="169"/>
      <c r="E3540" s="169"/>
      <c r="F3540" s="169"/>
      <c r="G3540" s="147">
        <v>5</v>
      </c>
    </row>
    <row r="3541" spans="1:7" x14ac:dyDescent="0.25">
      <c r="A3541" s="166" t="s">
        <v>7203</v>
      </c>
      <c r="B3541" s="167" t="s">
        <v>7204</v>
      </c>
      <c r="C3541" s="168" t="s">
        <v>158</v>
      </c>
      <c r="D3541" s="169">
        <v>35.86</v>
      </c>
      <c r="E3541" s="169">
        <v>45.65</v>
      </c>
      <c r="F3541" s="169">
        <v>81.510000000000005</v>
      </c>
      <c r="G3541" s="147">
        <v>9</v>
      </c>
    </row>
    <row r="3542" spans="1:7" x14ac:dyDescent="0.25">
      <c r="A3542" s="166" t="s">
        <v>7205</v>
      </c>
      <c r="B3542" s="167" t="s">
        <v>7206</v>
      </c>
      <c r="C3542" s="168" t="s">
        <v>158</v>
      </c>
      <c r="D3542" s="169">
        <v>48.92</v>
      </c>
      <c r="E3542" s="169">
        <v>45.65</v>
      </c>
      <c r="F3542" s="169">
        <v>94.57</v>
      </c>
      <c r="G3542" s="147">
        <v>9</v>
      </c>
    </row>
    <row r="3543" spans="1:7" x14ac:dyDescent="0.25">
      <c r="A3543" s="166" t="s">
        <v>7207</v>
      </c>
      <c r="B3543" s="167" t="s">
        <v>7208</v>
      </c>
      <c r="C3543" s="168" t="s">
        <v>158</v>
      </c>
      <c r="D3543" s="169">
        <v>62.71</v>
      </c>
      <c r="E3543" s="169">
        <v>45.65</v>
      </c>
      <c r="F3543" s="169">
        <v>108.36</v>
      </c>
      <c r="G3543" s="147">
        <v>5</v>
      </c>
    </row>
    <row r="3544" spans="1:7" x14ac:dyDescent="0.25">
      <c r="A3544" s="166" t="s">
        <v>7209</v>
      </c>
      <c r="B3544" s="167" t="s">
        <v>7210</v>
      </c>
      <c r="C3544" s="168" t="s">
        <v>158</v>
      </c>
      <c r="D3544" s="169">
        <v>72.069999999999993</v>
      </c>
      <c r="E3544" s="169">
        <v>45.65</v>
      </c>
      <c r="F3544" s="169">
        <v>117.72</v>
      </c>
      <c r="G3544" s="147">
        <v>9</v>
      </c>
    </row>
    <row r="3545" spans="1:7" x14ac:dyDescent="0.25">
      <c r="A3545" s="166" t="s">
        <v>7211</v>
      </c>
      <c r="B3545" s="167" t="s">
        <v>7212</v>
      </c>
      <c r="C3545" s="168" t="s">
        <v>158</v>
      </c>
      <c r="D3545" s="169">
        <v>76.349999999999994</v>
      </c>
      <c r="E3545" s="169">
        <v>45.65</v>
      </c>
      <c r="F3545" s="169">
        <v>122</v>
      </c>
      <c r="G3545" s="147">
        <v>9</v>
      </c>
    </row>
    <row r="3546" spans="1:7" x14ac:dyDescent="0.25">
      <c r="A3546" s="166" t="s">
        <v>7213</v>
      </c>
      <c r="B3546" s="167" t="s">
        <v>7214</v>
      </c>
      <c r="C3546" s="168" t="s">
        <v>158</v>
      </c>
      <c r="D3546" s="169">
        <v>107.07</v>
      </c>
      <c r="E3546" s="169">
        <v>45.65</v>
      </c>
      <c r="F3546" s="169">
        <v>152.72</v>
      </c>
      <c r="G3546" s="147">
        <v>9</v>
      </c>
    </row>
    <row r="3547" spans="1:7" x14ac:dyDescent="0.25">
      <c r="A3547" s="166" t="s">
        <v>7215</v>
      </c>
      <c r="B3547" s="167" t="s">
        <v>7216</v>
      </c>
      <c r="C3547" s="168"/>
      <c r="D3547" s="169"/>
      <c r="E3547" s="169"/>
      <c r="F3547" s="169"/>
      <c r="G3547" s="147">
        <v>9</v>
      </c>
    </row>
    <row r="3548" spans="1:7" x14ac:dyDescent="0.25">
      <c r="A3548" s="166" t="s">
        <v>7217</v>
      </c>
      <c r="B3548" s="167" t="s">
        <v>7218</v>
      </c>
      <c r="C3548" s="168" t="s">
        <v>158</v>
      </c>
      <c r="D3548" s="169">
        <v>116.12</v>
      </c>
      <c r="E3548" s="169">
        <v>206.55</v>
      </c>
      <c r="F3548" s="169">
        <v>322.67</v>
      </c>
      <c r="G3548" s="147">
        <v>9</v>
      </c>
    </row>
    <row r="3549" spans="1:7" x14ac:dyDescent="0.25">
      <c r="A3549" s="166" t="s">
        <v>7219</v>
      </c>
      <c r="B3549" s="167" t="s">
        <v>7220</v>
      </c>
      <c r="C3549" s="168" t="s">
        <v>158</v>
      </c>
      <c r="D3549" s="169">
        <v>74.66</v>
      </c>
      <c r="E3549" s="169">
        <v>50.17</v>
      </c>
      <c r="F3549" s="169">
        <v>124.83</v>
      </c>
      <c r="G3549" s="147">
        <v>9</v>
      </c>
    </row>
    <row r="3550" spans="1:7" x14ac:dyDescent="0.25">
      <c r="A3550" s="166" t="s">
        <v>7221</v>
      </c>
      <c r="B3550" s="167" t="s">
        <v>7222</v>
      </c>
      <c r="C3550" s="168" t="s">
        <v>158</v>
      </c>
      <c r="D3550" s="169">
        <v>358.22</v>
      </c>
      <c r="E3550" s="169">
        <v>45.65</v>
      </c>
      <c r="F3550" s="169">
        <v>403.87</v>
      </c>
      <c r="G3550" s="147">
        <v>9</v>
      </c>
    </row>
    <row r="3551" spans="1:7" x14ac:dyDescent="0.25">
      <c r="A3551" s="166" t="s">
        <v>7223</v>
      </c>
      <c r="B3551" s="167" t="s">
        <v>7224</v>
      </c>
      <c r="C3551" s="168"/>
      <c r="D3551" s="169"/>
      <c r="E3551" s="169"/>
      <c r="F3551" s="169"/>
      <c r="G3551" s="147">
        <v>5</v>
      </c>
    </row>
    <row r="3552" spans="1:7" x14ac:dyDescent="0.25">
      <c r="A3552" s="166" t="s">
        <v>7225</v>
      </c>
      <c r="B3552" s="167" t="s">
        <v>7226</v>
      </c>
      <c r="C3552" s="168" t="s">
        <v>158</v>
      </c>
      <c r="D3552" s="169">
        <v>33.21</v>
      </c>
      <c r="E3552" s="169">
        <v>45.65</v>
      </c>
      <c r="F3552" s="169">
        <v>78.86</v>
      </c>
      <c r="G3552" s="147">
        <v>9</v>
      </c>
    </row>
    <row r="3553" spans="1:7" x14ac:dyDescent="0.25">
      <c r="A3553" s="166" t="s">
        <v>7227</v>
      </c>
      <c r="B3553" s="167" t="s">
        <v>7228</v>
      </c>
      <c r="C3553" s="168"/>
      <c r="D3553" s="169"/>
      <c r="E3553" s="169"/>
      <c r="F3553" s="169"/>
      <c r="G3553" s="147">
        <v>9</v>
      </c>
    </row>
    <row r="3554" spans="1:7" ht="30" x14ac:dyDescent="0.25">
      <c r="A3554" s="166" t="s">
        <v>7229</v>
      </c>
      <c r="B3554" s="167" t="s">
        <v>7230</v>
      </c>
      <c r="C3554" s="168" t="s">
        <v>158</v>
      </c>
      <c r="D3554" s="169">
        <v>139.94999999999999</v>
      </c>
      <c r="E3554" s="169">
        <v>54.78</v>
      </c>
      <c r="F3554" s="169">
        <v>194.73</v>
      </c>
      <c r="G3554" s="147">
        <v>9</v>
      </c>
    </row>
    <row r="3555" spans="1:7" x14ac:dyDescent="0.25">
      <c r="A3555" s="166" t="s">
        <v>7231</v>
      </c>
      <c r="B3555" s="167" t="s">
        <v>7232</v>
      </c>
      <c r="C3555" s="168" t="s">
        <v>158</v>
      </c>
      <c r="D3555" s="169">
        <v>542.11</v>
      </c>
      <c r="E3555" s="169">
        <v>68.48</v>
      </c>
      <c r="F3555" s="169">
        <v>610.59</v>
      </c>
      <c r="G3555" s="147">
        <v>2</v>
      </c>
    </row>
    <row r="3556" spans="1:7" x14ac:dyDescent="0.25">
      <c r="A3556" s="166" t="s">
        <v>7233</v>
      </c>
      <c r="B3556" s="167" t="s">
        <v>7234</v>
      </c>
      <c r="C3556" s="168"/>
      <c r="D3556" s="169"/>
      <c r="E3556" s="169"/>
      <c r="F3556" s="169"/>
      <c r="G3556" s="147">
        <v>5</v>
      </c>
    </row>
    <row r="3557" spans="1:7" x14ac:dyDescent="0.25">
      <c r="A3557" s="166" t="s">
        <v>7235</v>
      </c>
      <c r="B3557" s="167" t="s">
        <v>7236</v>
      </c>
      <c r="C3557" s="168" t="s">
        <v>158</v>
      </c>
      <c r="D3557" s="169">
        <v>14.21</v>
      </c>
      <c r="E3557" s="169">
        <v>2.73</v>
      </c>
      <c r="F3557" s="169">
        <v>16.940000000000001</v>
      </c>
      <c r="G3557" s="147">
        <v>9</v>
      </c>
    </row>
    <row r="3558" spans="1:7" x14ac:dyDescent="0.25">
      <c r="A3558" s="166" t="s">
        <v>7237</v>
      </c>
      <c r="B3558" s="167" t="s">
        <v>7238</v>
      </c>
      <c r="C3558" s="168" t="s">
        <v>210</v>
      </c>
      <c r="D3558" s="169">
        <v>1085.1199999999999</v>
      </c>
      <c r="E3558" s="169">
        <v>29.88</v>
      </c>
      <c r="F3558" s="169">
        <v>1115</v>
      </c>
      <c r="G3558" s="147">
        <v>9</v>
      </c>
    </row>
    <row r="3559" spans="1:7" x14ac:dyDescent="0.25">
      <c r="A3559" s="166" t="s">
        <v>7239</v>
      </c>
      <c r="B3559" s="167" t="s">
        <v>7240</v>
      </c>
      <c r="C3559" s="168" t="s">
        <v>158</v>
      </c>
      <c r="D3559" s="169">
        <v>10.48</v>
      </c>
      <c r="E3559" s="169">
        <v>2.73</v>
      </c>
      <c r="F3559" s="169">
        <v>13.21</v>
      </c>
      <c r="G3559" s="147">
        <v>9</v>
      </c>
    </row>
    <row r="3560" spans="1:7" x14ac:dyDescent="0.25">
      <c r="A3560" s="166" t="s">
        <v>7241</v>
      </c>
      <c r="B3560" s="167" t="s">
        <v>7242</v>
      </c>
      <c r="C3560" s="168" t="s">
        <v>158</v>
      </c>
      <c r="D3560" s="169">
        <v>318.95</v>
      </c>
      <c r="E3560" s="169">
        <v>23.9</v>
      </c>
      <c r="F3560" s="169">
        <v>342.85</v>
      </c>
      <c r="G3560" s="147">
        <v>9</v>
      </c>
    </row>
    <row r="3561" spans="1:7" x14ac:dyDescent="0.25">
      <c r="A3561" s="166" t="s">
        <v>7243</v>
      </c>
      <c r="B3561" s="167" t="s">
        <v>7244</v>
      </c>
      <c r="C3561" s="168" t="s">
        <v>158</v>
      </c>
      <c r="D3561" s="169">
        <v>31.55</v>
      </c>
      <c r="E3561" s="169">
        <v>2.73</v>
      </c>
      <c r="F3561" s="169">
        <v>34.28</v>
      </c>
      <c r="G3561" s="147">
        <v>9</v>
      </c>
    </row>
    <row r="3562" spans="1:7" x14ac:dyDescent="0.25">
      <c r="A3562" s="166" t="s">
        <v>7245</v>
      </c>
      <c r="B3562" s="167" t="s">
        <v>7246</v>
      </c>
      <c r="C3562" s="168" t="s">
        <v>158</v>
      </c>
      <c r="D3562" s="169">
        <v>6.76</v>
      </c>
      <c r="E3562" s="169">
        <v>2.73</v>
      </c>
      <c r="F3562" s="169">
        <v>9.49</v>
      </c>
      <c r="G3562" s="147">
        <v>9</v>
      </c>
    </row>
    <row r="3563" spans="1:7" x14ac:dyDescent="0.25">
      <c r="A3563" s="166" t="s">
        <v>7247</v>
      </c>
      <c r="B3563" s="167" t="s">
        <v>7248</v>
      </c>
      <c r="C3563" s="168" t="s">
        <v>210</v>
      </c>
      <c r="D3563" s="169">
        <v>1147.94</v>
      </c>
      <c r="E3563" s="169">
        <v>29.88</v>
      </c>
      <c r="F3563" s="169">
        <v>1177.82</v>
      </c>
      <c r="G3563" s="147">
        <v>5</v>
      </c>
    </row>
    <row r="3564" spans="1:7" x14ac:dyDescent="0.25">
      <c r="A3564" s="166" t="s">
        <v>7249</v>
      </c>
      <c r="B3564" s="167" t="s">
        <v>7250</v>
      </c>
      <c r="C3564" s="168" t="s">
        <v>210</v>
      </c>
      <c r="D3564" s="169">
        <v>1380.96</v>
      </c>
      <c r="E3564" s="169">
        <v>29.88</v>
      </c>
      <c r="F3564" s="169">
        <v>1410.84</v>
      </c>
      <c r="G3564" s="147">
        <v>9</v>
      </c>
    </row>
    <row r="3565" spans="1:7" x14ac:dyDescent="0.25">
      <c r="A3565" s="166" t="s">
        <v>7251</v>
      </c>
      <c r="B3565" s="167" t="s">
        <v>7252</v>
      </c>
      <c r="C3565" s="168" t="s">
        <v>158</v>
      </c>
      <c r="D3565" s="169">
        <v>82.3</v>
      </c>
      <c r="E3565" s="169">
        <v>14.94</v>
      </c>
      <c r="F3565" s="169">
        <v>97.24</v>
      </c>
      <c r="G3565" s="147">
        <v>9</v>
      </c>
    </row>
    <row r="3566" spans="1:7" x14ac:dyDescent="0.25">
      <c r="A3566" s="166" t="s">
        <v>7253</v>
      </c>
      <c r="B3566" s="167" t="s">
        <v>7254</v>
      </c>
      <c r="C3566" s="168" t="s">
        <v>158</v>
      </c>
      <c r="D3566" s="169">
        <v>10.35</v>
      </c>
      <c r="E3566" s="169">
        <v>2.73</v>
      </c>
      <c r="F3566" s="169">
        <v>13.08</v>
      </c>
      <c r="G3566" s="147">
        <v>9</v>
      </c>
    </row>
    <row r="3567" spans="1:7" x14ac:dyDescent="0.25">
      <c r="A3567" s="166" t="s">
        <v>7255</v>
      </c>
      <c r="B3567" s="167" t="s">
        <v>7256</v>
      </c>
      <c r="C3567" s="168" t="s">
        <v>158</v>
      </c>
      <c r="D3567" s="169">
        <v>22.19</v>
      </c>
      <c r="E3567" s="169">
        <v>2.73</v>
      </c>
      <c r="F3567" s="169">
        <v>24.92</v>
      </c>
      <c r="G3567" s="147">
        <v>5</v>
      </c>
    </row>
    <row r="3568" spans="1:7" ht="30" x14ac:dyDescent="0.25">
      <c r="A3568" s="166" t="s">
        <v>7257</v>
      </c>
      <c r="B3568" s="167" t="s">
        <v>7258</v>
      </c>
      <c r="C3568" s="168" t="s">
        <v>158</v>
      </c>
      <c r="D3568" s="169">
        <v>3956.28</v>
      </c>
      <c r="E3568" s="169">
        <v>54.78</v>
      </c>
      <c r="F3568" s="169">
        <v>4011.06</v>
      </c>
      <c r="G3568" s="147">
        <v>9</v>
      </c>
    </row>
    <row r="3569" spans="1:7" ht="30" x14ac:dyDescent="0.25">
      <c r="A3569" s="166" t="s">
        <v>7259</v>
      </c>
      <c r="B3569" s="167" t="s">
        <v>7260</v>
      </c>
      <c r="C3569" s="168" t="s">
        <v>158</v>
      </c>
      <c r="D3569" s="169">
        <v>5052.7</v>
      </c>
      <c r="E3569" s="169">
        <v>54.78</v>
      </c>
      <c r="F3569" s="169">
        <v>5107.4799999999996</v>
      </c>
      <c r="G3569" s="147">
        <v>5</v>
      </c>
    </row>
    <row r="3570" spans="1:7" ht="30" x14ac:dyDescent="0.25">
      <c r="A3570" s="166" t="s">
        <v>7261</v>
      </c>
      <c r="B3570" s="167" t="s">
        <v>7262</v>
      </c>
      <c r="C3570" s="168" t="s">
        <v>158</v>
      </c>
      <c r="D3570" s="169">
        <v>375.19</v>
      </c>
      <c r="E3570" s="169">
        <v>61.78</v>
      </c>
      <c r="F3570" s="169">
        <v>436.97</v>
      </c>
      <c r="G3570" s="147">
        <v>9</v>
      </c>
    </row>
    <row r="3571" spans="1:7" ht="30" x14ac:dyDescent="0.25">
      <c r="A3571" s="166" t="s">
        <v>7263</v>
      </c>
      <c r="B3571" s="167" t="s">
        <v>7264</v>
      </c>
      <c r="C3571" s="168" t="s">
        <v>158</v>
      </c>
      <c r="D3571" s="169">
        <v>412.22</v>
      </c>
      <c r="E3571" s="169">
        <v>61.78</v>
      </c>
      <c r="F3571" s="169">
        <v>474</v>
      </c>
      <c r="G3571" s="147">
        <v>9</v>
      </c>
    </row>
    <row r="3572" spans="1:7" ht="30" x14ac:dyDescent="0.25">
      <c r="A3572" s="166" t="s">
        <v>7265</v>
      </c>
      <c r="B3572" s="167" t="s">
        <v>7266</v>
      </c>
      <c r="C3572" s="168" t="s">
        <v>158</v>
      </c>
      <c r="D3572" s="169">
        <v>494.2</v>
      </c>
      <c r="E3572" s="169">
        <v>61.78</v>
      </c>
      <c r="F3572" s="169">
        <v>555.98</v>
      </c>
      <c r="G3572" s="147">
        <v>5</v>
      </c>
    </row>
    <row r="3573" spans="1:7" x14ac:dyDescent="0.25">
      <c r="A3573" s="166" t="s">
        <v>7267</v>
      </c>
      <c r="B3573" s="167" t="s">
        <v>7268</v>
      </c>
      <c r="C3573" s="168" t="s">
        <v>158</v>
      </c>
      <c r="D3573" s="169">
        <v>123.18</v>
      </c>
      <c r="E3573" s="169">
        <v>61.78</v>
      </c>
      <c r="F3573" s="169">
        <v>184.96</v>
      </c>
      <c r="G3573" s="147">
        <v>9</v>
      </c>
    </row>
    <row r="3574" spans="1:7" x14ac:dyDescent="0.25">
      <c r="A3574" s="166" t="s">
        <v>7269</v>
      </c>
      <c r="B3574" s="167" t="s">
        <v>7270</v>
      </c>
      <c r="C3574" s="168" t="s">
        <v>158</v>
      </c>
      <c r="D3574" s="169">
        <v>184.21</v>
      </c>
      <c r="E3574" s="169">
        <v>61.78</v>
      </c>
      <c r="F3574" s="169">
        <v>245.99</v>
      </c>
      <c r="G3574" s="147">
        <v>9</v>
      </c>
    </row>
    <row r="3575" spans="1:7" x14ac:dyDescent="0.25">
      <c r="A3575" s="166" t="s">
        <v>7271</v>
      </c>
      <c r="B3575" s="167" t="s">
        <v>7272</v>
      </c>
      <c r="C3575" s="168" t="s">
        <v>158</v>
      </c>
      <c r="D3575" s="169">
        <v>323.98</v>
      </c>
      <c r="E3575" s="169">
        <v>61.78</v>
      </c>
      <c r="F3575" s="169">
        <v>385.76</v>
      </c>
      <c r="G3575" s="147">
        <v>9</v>
      </c>
    </row>
    <row r="3576" spans="1:7" x14ac:dyDescent="0.25">
      <c r="A3576" s="166" t="s">
        <v>7273</v>
      </c>
      <c r="B3576" s="167" t="s">
        <v>7274</v>
      </c>
      <c r="C3576" s="168" t="s">
        <v>158</v>
      </c>
      <c r="D3576" s="169">
        <v>372.18</v>
      </c>
      <c r="E3576" s="169">
        <v>61.78</v>
      </c>
      <c r="F3576" s="169">
        <v>433.96</v>
      </c>
      <c r="G3576" s="147">
        <v>9</v>
      </c>
    </row>
    <row r="3577" spans="1:7" ht="30" x14ac:dyDescent="0.25">
      <c r="A3577" s="166" t="s">
        <v>7275</v>
      </c>
      <c r="B3577" s="167" t="s">
        <v>7276</v>
      </c>
      <c r="C3577" s="168" t="s">
        <v>158</v>
      </c>
      <c r="D3577" s="169">
        <v>331.53</v>
      </c>
      <c r="E3577" s="169">
        <v>61.78</v>
      </c>
      <c r="F3577" s="169">
        <v>393.31</v>
      </c>
      <c r="G3577" s="147">
        <v>9</v>
      </c>
    </row>
    <row r="3578" spans="1:7" ht="30" x14ac:dyDescent="0.25">
      <c r="A3578" s="166" t="s">
        <v>7277</v>
      </c>
      <c r="B3578" s="167" t="s">
        <v>7278</v>
      </c>
      <c r="C3578" s="168" t="s">
        <v>158</v>
      </c>
      <c r="D3578" s="169">
        <v>1565.4</v>
      </c>
      <c r="E3578" s="169">
        <v>61.78</v>
      </c>
      <c r="F3578" s="169">
        <v>1627.18</v>
      </c>
      <c r="G3578" s="147">
        <v>9</v>
      </c>
    </row>
    <row r="3579" spans="1:7" ht="30" x14ac:dyDescent="0.25">
      <c r="A3579" s="166" t="s">
        <v>7279</v>
      </c>
      <c r="B3579" s="167" t="s">
        <v>7280</v>
      </c>
      <c r="C3579" s="168" t="s">
        <v>268</v>
      </c>
      <c r="D3579" s="169">
        <v>1014.2</v>
      </c>
      <c r="E3579" s="169">
        <v>19.36</v>
      </c>
      <c r="F3579" s="169">
        <v>1033.56</v>
      </c>
      <c r="G3579" s="147">
        <v>9</v>
      </c>
    </row>
    <row r="3580" spans="1:7" ht="30" x14ac:dyDescent="0.25">
      <c r="A3580" s="166" t="s">
        <v>7281</v>
      </c>
      <c r="B3580" s="167" t="s">
        <v>7282</v>
      </c>
      <c r="C3580" s="168" t="s">
        <v>268</v>
      </c>
      <c r="D3580" s="169">
        <v>1128.48</v>
      </c>
      <c r="E3580" s="169">
        <v>25.53</v>
      </c>
      <c r="F3580" s="169">
        <v>1154.01</v>
      </c>
      <c r="G3580" s="147">
        <v>9</v>
      </c>
    </row>
    <row r="3581" spans="1:7" x14ac:dyDescent="0.25">
      <c r="A3581" s="166" t="s">
        <v>7283</v>
      </c>
      <c r="B3581" s="167" t="s">
        <v>7284</v>
      </c>
      <c r="C3581" s="168"/>
      <c r="D3581" s="169"/>
      <c r="E3581" s="169"/>
      <c r="F3581" s="169"/>
      <c r="G3581" s="147">
        <v>9</v>
      </c>
    </row>
    <row r="3582" spans="1:7" x14ac:dyDescent="0.25">
      <c r="A3582" s="166" t="s">
        <v>7285</v>
      </c>
      <c r="B3582" s="167" t="s">
        <v>7286</v>
      </c>
      <c r="C3582" s="168" t="s">
        <v>158</v>
      </c>
      <c r="D3582" s="169">
        <v>425.18</v>
      </c>
      <c r="E3582" s="169">
        <v>45.65</v>
      </c>
      <c r="F3582" s="169">
        <v>470.83</v>
      </c>
      <c r="G3582" s="147">
        <v>9</v>
      </c>
    </row>
    <row r="3583" spans="1:7" x14ac:dyDescent="0.25">
      <c r="A3583" s="166" t="s">
        <v>7287</v>
      </c>
      <c r="B3583" s="167" t="s">
        <v>7288</v>
      </c>
      <c r="C3583" s="168"/>
      <c r="D3583" s="169"/>
      <c r="E3583" s="169"/>
      <c r="F3583" s="169"/>
      <c r="G3583" s="147">
        <v>9</v>
      </c>
    </row>
    <row r="3584" spans="1:7" x14ac:dyDescent="0.25">
      <c r="A3584" s="166" t="s">
        <v>7289</v>
      </c>
      <c r="B3584" s="167" t="s">
        <v>7290</v>
      </c>
      <c r="C3584" s="168" t="s">
        <v>268</v>
      </c>
      <c r="D3584" s="169">
        <v>450.27</v>
      </c>
      <c r="E3584" s="169">
        <v>10.29</v>
      </c>
      <c r="F3584" s="169">
        <v>460.56</v>
      </c>
      <c r="G3584" s="147">
        <v>9</v>
      </c>
    </row>
    <row r="3585" spans="1:7" x14ac:dyDescent="0.25">
      <c r="A3585" s="166" t="s">
        <v>7291</v>
      </c>
      <c r="B3585" s="167" t="s">
        <v>7292</v>
      </c>
      <c r="C3585" s="168" t="s">
        <v>268</v>
      </c>
      <c r="D3585" s="169">
        <v>259.05</v>
      </c>
      <c r="E3585" s="169">
        <v>10.29</v>
      </c>
      <c r="F3585" s="169">
        <v>269.33999999999997</v>
      </c>
      <c r="G3585" s="147">
        <v>9</v>
      </c>
    </row>
    <row r="3586" spans="1:7" ht="30" x14ac:dyDescent="0.25">
      <c r="A3586" s="166" t="s">
        <v>7293</v>
      </c>
      <c r="B3586" s="167" t="s">
        <v>7294</v>
      </c>
      <c r="C3586" s="168" t="s">
        <v>268</v>
      </c>
      <c r="D3586" s="169">
        <v>347.7</v>
      </c>
      <c r="E3586" s="169">
        <v>10.29</v>
      </c>
      <c r="F3586" s="169">
        <v>357.99</v>
      </c>
      <c r="G3586" s="147">
        <v>9</v>
      </c>
    </row>
    <row r="3587" spans="1:7" x14ac:dyDescent="0.25">
      <c r="A3587" s="166" t="s">
        <v>7295</v>
      </c>
      <c r="B3587" s="167" t="s">
        <v>7296</v>
      </c>
      <c r="C3587" s="168"/>
      <c r="D3587" s="169"/>
      <c r="E3587" s="169"/>
      <c r="F3587" s="169"/>
      <c r="G3587" s="147">
        <v>9</v>
      </c>
    </row>
    <row r="3588" spans="1:7" x14ac:dyDescent="0.25">
      <c r="A3588" s="166" t="s">
        <v>7297</v>
      </c>
      <c r="B3588" s="167" t="s">
        <v>7298</v>
      </c>
      <c r="C3588" s="168" t="s">
        <v>158</v>
      </c>
      <c r="D3588" s="169">
        <v>1903.59</v>
      </c>
      <c r="E3588" s="169">
        <v>1474.4</v>
      </c>
      <c r="F3588" s="169">
        <v>3377.99</v>
      </c>
      <c r="G3588" s="147">
        <v>9</v>
      </c>
    </row>
    <row r="3589" spans="1:7" x14ac:dyDescent="0.25">
      <c r="A3589" s="166" t="s">
        <v>7299</v>
      </c>
      <c r="B3589" s="167" t="s">
        <v>7300</v>
      </c>
      <c r="C3589" s="168" t="s">
        <v>158</v>
      </c>
      <c r="D3589" s="169">
        <v>3218.34</v>
      </c>
      <c r="E3589" s="169">
        <v>2291.5500000000002</v>
      </c>
      <c r="F3589" s="169">
        <v>5509.89</v>
      </c>
      <c r="G3589" s="147">
        <v>9</v>
      </c>
    </row>
    <row r="3590" spans="1:7" x14ac:dyDescent="0.25">
      <c r="A3590" s="166" t="s">
        <v>7301</v>
      </c>
      <c r="B3590" s="167" t="s">
        <v>7302</v>
      </c>
      <c r="C3590" s="168" t="s">
        <v>158</v>
      </c>
      <c r="D3590" s="169">
        <v>4478.47</v>
      </c>
      <c r="E3590" s="169">
        <v>3102.8</v>
      </c>
      <c r="F3590" s="169">
        <v>7581.27</v>
      </c>
      <c r="G3590" s="147">
        <v>9</v>
      </c>
    </row>
    <row r="3591" spans="1:7" x14ac:dyDescent="0.25">
      <c r="A3591" s="166" t="s">
        <v>7303</v>
      </c>
      <c r="B3591" s="167" t="s">
        <v>7304</v>
      </c>
      <c r="C3591" s="168" t="s">
        <v>158</v>
      </c>
      <c r="D3591" s="169">
        <v>1265.6500000000001</v>
      </c>
      <c r="E3591" s="169">
        <v>1455.07</v>
      </c>
      <c r="F3591" s="169">
        <v>2720.72</v>
      </c>
      <c r="G3591" s="147">
        <v>9</v>
      </c>
    </row>
    <row r="3592" spans="1:7" x14ac:dyDescent="0.25">
      <c r="A3592" s="166" t="s">
        <v>7305</v>
      </c>
      <c r="B3592" s="167" t="s">
        <v>7306</v>
      </c>
      <c r="C3592" s="168" t="s">
        <v>158</v>
      </c>
      <c r="D3592" s="169">
        <v>3946.68</v>
      </c>
      <c r="E3592" s="169">
        <v>2495.11</v>
      </c>
      <c r="F3592" s="169">
        <v>6441.79</v>
      </c>
      <c r="G3592" s="147">
        <v>9</v>
      </c>
    </row>
    <row r="3593" spans="1:7" ht="30" x14ac:dyDescent="0.25">
      <c r="A3593" s="166" t="s">
        <v>7307</v>
      </c>
      <c r="B3593" s="167" t="s">
        <v>7308</v>
      </c>
      <c r="C3593" s="168" t="s">
        <v>268</v>
      </c>
      <c r="D3593" s="169">
        <v>313.52999999999997</v>
      </c>
      <c r="E3593" s="169">
        <v>362.48</v>
      </c>
      <c r="F3593" s="169">
        <v>676.01</v>
      </c>
      <c r="G3593" s="147">
        <v>9</v>
      </c>
    </row>
    <row r="3594" spans="1:7" x14ac:dyDescent="0.25">
      <c r="A3594" s="166" t="s">
        <v>7309</v>
      </c>
      <c r="B3594" s="167" t="s">
        <v>7310</v>
      </c>
      <c r="C3594" s="168" t="s">
        <v>158</v>
      </c>
      <c r="D3594" s="169">
        <v>2409.17</v>
      </c>
      <c r="E3594" s="169">
        <v>2310.62</v>
      </c>
      <c r="F3594" s="169">
        <v>4719.79</v>
      </c>
      <c r="G3594" s="147">
        <v>9</v>
      </c>
    </row>
    <row r="3595" spans="1:7" x14ac:dyDescent="0.25">
      <c r="A3595" s="166" t="s">
        <v>7311</v>
      </c>
      <c r="B3595" s="167" t="s">
        <v>7312</v>
      </c>
      <c r="C3595" s="168"/>
      <c r="D3595" s="169"/>
      <c r="E3595" s="169"/>
      <c r="F3595" s="169"/>
      <c r="G3595" s="147">
        <v>5</v>
      </c>
    </row>
    <row r="3596" spans="1:7" ht="30" x14ac:dyDescent="0.25">
      <c r="A3596" s="166" t="s">
        <v>7313</v>
      </c>
      <c r="B3596" s="167" t="s">
        <v>7314</v>
      </c>
      <c r="C3596" s="168" t="s">
        <v>158</v>
      </c>
      <c r="D3596" s="169">
        <v>3944.19</v>
      </c>
      <c r="E3596" s="169">
        <v>2900.54</v>
      </c>
      <c r="F3596" s="169">
        <v>6844.73</v>
      </c>
      <c r="G3596" s="147">
        <v>9</v>
      </c>
    </row>
    <row r="3597" spans="1:7" ht="30" x14ac:dyDescent="0.25">
      <c r="A3597" s="166" t="s">
        <v>7315</v>
      </c>
      <c r="B3597" s="167" t="s">
        <v>7316</v>
      </c>
      <c r="C3597" s="168" t="s">
        <v>158</v>
      </c>
      <c r="D3597" s="169">
        <v>6507.7</v>
      </c>
      <c r="E3597" s="169">
        <v>4714.47</v>
      </c>
      <c r="F3597" s="169">
        <v>11222.17</v>
      </c>
      <c r="G3597" s="147">
        <v>5</v>
      </c>
    </row>
    <row r="3598" spans="1:7" ht="30" x14ac:dyDescent="0.25">
      <c r="A3598" s="166" t="s">
        <v>7317</v>
      </c>
      <c r="B3598" s="167" t="s">
        <v>7318</v>
      </c>
      <c r="C3598" s="168" t="s">
        <v>158</v>
      </c>
      <c r="D3598" s="169">
        <v>9281.7999999999993</v>
      </c>
      <c r="E3598" s="169">
        <v>6225.95</v>
      </c>
      <c r="F3598" s="169">
        <v>15507.75</v>
      </c>
      <c r="G3598" s="147">
        <v>9</v>
      </c>
    </row>
    <row r="3599" spans="1:7" ht="30" x14ac:dyDescent="0.25">
      <c r="A3599" s="166" t="s">
        <v>7319</v>
      </c>
      <c r="B3599" s="167" t="s">
        <v>7320</v>
      </c>
      <c r="C3599" s="168" t="s">
        <v>158</v>
      </c>
      <c r="D3599" s="169">
        <v>14255.92</v>
      </c>
      <c r="E3599" s="169">
        <v>7760.39</v>
      </c>
      <c r="F3599" s="169">
        <v>22016.31</v>
      </c>
      <c r="G3599" s="147">
        <v>9</v>
      </c>
    </row>
    <row r="3600" spans="1:7" x14ac:dyDescent="0.25">
      <c r="A3600" s="166" t="s">
        <v>7321</v>
      </c>
      <c r="B3600" s="167" t="s">
        <v>7322</v>
      </c>
      <c r="C3600" s="168"/>
      <c r="D3600" s="169"/>
      <c r="E3600" s="169"/>
      <c r="F3600" s="169"/>
      <c r="G3600" s="147">
        <v>9</v>
      </c>
    </row>
    <row r="3601" spans="1:7" ht="30" x14ac:dyDescent="0.25">
      <c r="A3601" s="166" t="s">
        <v>7323</v>
      </c>
      <c r="B3601" s="167" t="s">
        <v>7324</v>
      </c>
      <c r="C3601" s="168" t="s">
        <v>158</v>
      </c>
      <c r="D3601" s="169">
        <v>2724.41</v>
      </c>
      <c r="E3601" s="169">
        <v>1451.29</v>
      </c>
      <c r="F3601" s="169">
        <v>4175.7</v>
      </c>
      <c r="G3601" s="147">
        <v>5</v>
      </c>
    </row>
    <row r="3602" spans="1:7" ht="30" x14ac:dyDescent="0.25">
      <c r="A3602" s="166" t="s">
        <v>7325</v>
      </c>
      <c r="B3602" s="167" t="s">
        <v>7326</v>
      </c>
      <c r="C3602" s="168" t="s">
        <v>158</v>
      </c>
      <c r="D3602" s="169">
        <v>7607.31</v>
      </c>
      <c r="E3602" s="169">
        <v>2167.64</v>
      </c>
      <c r="F3602" s="169">
        <v>9774.9500000000007</v>
      </c>
      <c r="G3602" s="147">
        <v>9</v>
      </c>
    </row>
    <row r="3603" spans="1:7" ht="30" x14ac:dyDescent="0.25">
      <c r="A3603" s="166" t="s">
        <v>7327</v>
      </c>
      <c r="B3603" s="167" t="s">
        <v>7328</v>
      </c>
      <c r="C3603" s="168" t="s">
        <v>158</v>
      </c>
      <c r="D3603" s="169">
        <v>11418.52</v>
      </c>
      <c r="E3603" s="169">
        <v>4335.2700000000004</v>
      </c>
      <c r="F3603" s="169">
        <v>15753.79</v>
      </c>
      <c r="G3603" s="147">
        <v>9</v>
      </c>
    </row>
    <row r="3604" spans="1:7" x14ac:dyDescent="0.25">
      <c r="A3604" s="166" t="s">
        <v>7329</v>
      </c>
      <c r="B3604" s="167" t="s">
        <v>7330</v>
      </c>
      <c r="C3604" s="168" t="s">
        <v>268</v>
      </c>
      <c r="D3604" s="169">
        <v>1553.85</v>
      </c>
      <c r="E3604" s="169">
        <v>721.46</v>
      </c>
      <c r="F3604" s="169">
        <v>2275.31</v>
      </c>
      <c r="G3604" s="147">
        <v>9</v>
      </c>
    </row>
    <row r="3605" spans="1:7" ht="30" x14ac:dyDescent="0.25">
      <c r="A3605" s="166" t="s">
        <v>7331</v>
      </c>
      <c r="B3605" s="167" t="s">
        <v>7332</v>
      </c>
      <c r="C3605" s="168" t="s">
        <v>158</v>
      </c>
      <c r="D3605" s="169">
        <v>1125.27</v>
      </c>
      <c r="E3605" s="169">
        <v>41.18</v>
      </c>
      <c r="F3605" s="169">
        <v>1166.45</v>
      </c>
      <c r="G3605" s="147">
        <v>9</v>
      </c>
    </row>
    <row r="3606" spans="1:7" x14ac:dyDescent="0.25">
      <c r="A3606" s="166" t="s">
        <v>7333</v>
      </c>
      <c r="B3606" s="167" t="s">
        <v>7334</v>
      </c>
      <c r="C3606" s="168"/>
      <c r="D3606" s="169"/>
      <c r="E3606" s="169"/>
      <c r="F3606" s="169"/>
      <c r="G3606" s="147">
        <v>9</v>
      </c>
    </row>
    <row r="3607" spans="1:7" x14ac:dyDescent="0.25">
      <c r="A3607" s="166" t="s">
        <v>7335</v>
      </c>
      <c r="B3607" s="167" t="s">
        <v>7336</v>
      </c>
      <c r="C3607" s="168" t="s">
        <v>268</v>
      </c>
      <c r="D3607" s="169">
        <v>379.46</v>
      </c>
      <c r="E3607" s="169">
        <v>29.88</v>
      </c>
      <c r="F3607" s="169">
        <v>409.34</v>
      </c>
      <c r="G3607" s="147">
        <v>9</v>
      </c>
    </row>
    <row r="3608" spans="1:7" x14ac:dyDescent="0.25">
      <c r="A3608" s="166" t="s">
        <v>7337</v>
      </c>
      <c r="B3608" s="167" t="s">
        <v>7338</v>
      </c>
      <c r="C3608" s="168" t="s">
        <v>268</v>
      </c>
      <c r="D3608" s="169">
        <v>586.08000000000004</v>
      </c>
      <c r="E3608" s="169">
        <v>44.82</v>
      </c>
      <c r="F3608" s="169">
        <v>630.9</v>
      </c>
      <c r="G3608" s="147">
        <v>9</v>
      </c>
    </row>
    <row r="3609" spans="1:7" x14ac:dyDescent="0.25">
      <c r="A3609" s="166" t="s">
        <v>7339</v>
      </c>
      <c r="B3609" s="167" t="s">
        <v>7340</v>
      </c>
      <c r="C3609" s="168" t="s">
        <v>268</v>
      </c>
      <c r="D3609" s="169">
        <v>611.01</v>
      </c>
      <c r="E3609" s="169">
        <v>59.75</v>
      </c>
      <c r="F3609" s="169">
        <v>670.76</v>
      </c>
      <c r="G3609" s="147">
        <v>5</v>
      </c>
    </row>
    <row r="3610" spans="1:7" x14ac:dyDescent="0.25">
      <c r="A3610" s="166" t="s">
        <v>7341</v>
      </c>
      <c r="B3610" s="167" t="s">
        <v>7342</v>
      </c>
      <c r="C3610" s="168" t="s">
        <v>268</v>
      </c>
      <c r="D3610" s="169">
        <v>990.81</v>
      </c>
      <c r="E3610" s="169">
        <v>74.69</v>
      </c>
      <c r="F3610" s="169">
        <v>1065.5</v>
      </c>
      <c r="G3610" s="147">
        <v>9</v>
      </c>
    </row>
    <row r="3611" spans="1:7" x14ac:dyDescent="0.25">
      <c r="A3611" s="166" t="s">
        <v>7343</v>
      </c>
      <c r="B3611" s="167" t="s">
        <v>7344</v>
      </c>
      <c r="C3611" s="168" t="s">
        <v>268</v>
      </c>
      <c r="D3611" s="169">
        <v>1553.38</v>
      </c>
      <c r="E3611" s="169">
        <v>89.63</v>
      </c>
      <c r="F3611" s="169">
        <v>1643.01</v>
      </c>
      <c r="G3611" s="147">
        <v>9</v>
      </c>
    </row>
    <row r="3612" spans="1:7" x14ac:dyDescent="0.25">
      <c r="A3612" s="166" t="s">
        <v>7345</v>
      </c>
      <c r="B3612" s="167" t="s">
        <v>7346</v>
      </c>
      <c r="C3612" s="168" t="s">
        <v>268</v>
      </c>
      <c r="D3612" s="169">
        <v>3047.98</v>
      </c>
      <c r="E3612" s="169">
        <v>149.38</v>
      </c>
      <c r="F3612" s="169">
        <v>3197.36</v>
      </c>
      <c r="G3612" s="147">
        <v>9</v>
      </c>
    </row>
    <row r="3613" spans="1:7" x14ac:dyDescent="0.25">
      <c r="A3613" s="166" t="s">
        <v>7347</v>
      </c>
      <c r="B3613" s="167" t="s">
        <v>7348</v>
      </c>
      <c r="C3613" s="168"/>
      <c r="D3613" s="169"/>
      <c r="E3613" s="169"/>
      <c r="F3613" s="169"/>
      <c r="G3613" s="147">
        <v>9</v>
      </c>
    </row>
    <row r="3614" spans="1:7" x14ac:dyDescent="0.25">
      <c r="A3614" s="166" t="s">
        <v>7349</v>
      </c>
      <c r="B3614" s="167" t="s">
        <v>7350</v>
      </c>
      <c r="C3614" s="168" t="s">
        <v>158</v>
      </c>
      <c r="D3614" s="169">
        <v>453.01</v>
      </c>
      <c r="E3614" s="169">
        <v>18.260000000000002</v>
      </c>
      <c r="F3614" s="169">
        <v>471.27</v>
      </c>
      <c r="G3614" s="147">
        <v>5</v>
      </c>
    </row>
    <row r="3615" spans="1:7" x14ac:dyDescent="0.25">
      <c r="A3615" s="166" t="s">
        <v>7351</v>
      </c>
      <c r="B3615" s="167" t="s">
        <v>7352</v>
      </c>
      <c r="C3615" s="168" t="s">
        <v>158</v>
      </c>
      <c r="D3615" s="169">
        <v>218.74</v>
      </c>
      <c r="E3615" s="169">
        <v>22.83</v>
      </c>
      <c r="F3615" s="169">
        <v>241.57</v>
      </c>
      <c r="G3615" s="147">
        <v>9</v>
      </c>
    </row>
    <row r="3616" spans="1:7" x14ac:dyDescent="0.25">
      <c r="A3616" s="166" t="s">
        <v>7353</v>
      </c>
      <c r="B3616" s="167" t="s">
        <v>7354</v>
      </c>
      <c r="C3616" s="168"/>
      <c r="D3616" s="169"/>
      <c r="E3616" s="169"/>
      <c r="F3616" s="169"/>
      <c r="G3616" s="147">
        <v>9</v>
      </c>
    </row>
    <row r="3617" spans="1:7" x14ac:dyDescent="0.25">
      <c r="A3617" s="166" t="s">
        <v>7355</v>
      </c>
      <c r="B3617" s="167" t="s">
        <v>7356</v>
      </c>
      <c r="C3617" s="168"/>
      <c r="D3617" s="169"/>
      <c r="E3617" s="169"/>
      <c r="F3617" s="169"/>
      <c r="G3617" s="147">
        <v>9</v>
      </c>
    </row>
    <row r="3618" spans="1:7" ht="30" x14ac:dyDescent="0.25">
      <c r="A3618" s="166" t="s">
        <v>7357</v>
      </c>
      <c r="B3618" s="167" t="s">
        <v>7358</v>
      </c>
      <c r="C3618" s="168" t="s">
        <v>158</v>
      </c>
      <c r="D3618" s="169">
        <v>952.53</v>
      </c>
      <c r="E3618" s="169">
        <v>159.78</v>
      </c>
      <c r="F3618" s="169">
        <v>1112.31</v>
      </c>
      <c r="G3618" s="147">
        <v>9</v>
      </c>
    </row>
    <row r="3619" spans="1:7" x14ac:dyDescent="0.25">
      <c r="A3619" s="166" t="s">
        <v>7359</v>
      </c>
      <c r="B3619" s="167" t="s">
        <v>7360</v>
      </c>
      <c r="C3619" s="168" t="s">
        <v>158</v>
      </c>
      <c r="D3619" s="169">
        <v>369.48</v>
      </c>
      <c r="E3619" s="169">
        <v>159.78</v>
      </c>
      <c r="F3619" s="169">
        <v>529.26</v>
      </c>
      <c r="G3619" s="147">
        <v>9</v>
      </c>
    </row>
    <row r="3620" spans="1:7" x14ac:dyDescent="0.25">
      <c r="A3620" s="166" t="s">
        <v>7361</v>
      </c>
      <c r="B3620" s="167" t="s">
        <v>7362</v>
      </c>
      <c r="C3620" s="168" t="s">
        <v>268</v>
      </c>
      <c r="D3620" s="169">
        <v>20.010000000000002</v>
      </c>
      <c r="E3620" s="169">
        <v>4.57</v>
      </c>
      <c r="F3620" s="169">
        <v>24.58</v>
      </c>
      <c r="G3620" s="147">
        <v>5</v>
      </c>
    </row>
    <row r="3621" spans="1:7" x14ac:dyDescent="0.25">
      <c r="A3621" s="166" t="s">
        <v>7363</v>
      </c>
      <c r="B3621" s="167" t="s">
        <v>7364</v>
      </c>
      <c r="C3621" s="168" t="s">
        <v>158</v>
      </c>
      <c r="D3621" s="169">
        <v>73.13</v>
      </c>
      <c r="E3621" s="169">
        <v>13.69</v>
      </c>
      <c r="F3621" s="169">
        <v>86.82</v>
      </c>
      <c r="G3621" s="147">
        <v>9</v>
      </c>
    </row>
    <row r="3622" spans="1:7" x14ac:dyDescent="0.25">
      <c r="A3622" s="166" t="s">
        <v>7365</v>
      </c>
      <c r="B3622" s="167" t="s">
        <v>7366</v>
      </c>
      <c r="C3622" s="168" t="s">
        <v>268</v>
      </c>
      <c r="D3622" s="169">
        <v>30.26</v>
      </c>
      <c r="E3622" s="169">
        <v>4.57</v>
      </c>
      <c r="F3622" s="169">
        <v>34.83</v>
      </c>
      <c r="G3622" s="147">
        <v>9</v>
      </c>
    </row>
    <row r="3623" spans="1:7" x14ac:dyDescent="0.25">
      <c r="A3623" s="166" t="s">
        <v>7367</v>
      </c>
      <c r="B3623" s="167" t="s">
        <v>7368</v>
      </c>
      <c r="C3623" s="168" t="s">
        <v>158</v>
      </c>
      <c r="D3623" s="169">
        <v>228.61</v>
      </c>
      <c r="E3623" s="169">
        <v>4.57</v>
      </c>
      <c r="F3623" s="169">
        <v>233.18</v>
      </c>
      <c r="G3623" s="147">
        <v>9</v>
      </c>
    </row>
    <row r="3624" spans="1:7" ht="45" x14ac:dyDescent="0.25">
      <c r="A3624" s="166" t="s">
        <v>7369</v>
      </c>
      <c r="B3624" s="167" t="s">
        <v>7370</v>
      </c>
      <c r="C3624" s="168" t="s">
        <v>158</v>
      </c>
      <c r="D3624" s="169">
        <v>3906.95</v>
      </c>
      <c r="E3624" s="169">
        <v>251.07</v>
      </c>
      <c r="F3624" s="169">
        <v>4158.0200000000004</v>
      </c>
      <c r="G3624" s="147">
        <v>9</v>
      </c>
    </row>
    <row r="3625" spans="1:7" x14ac:dyDescent="0.25">
      <c r="A3625" s="166" t="s">
        <v>7371</v>
      </c>
      <c r="B3625" s="167" t="s">
        <v>7372</v>
      </c>
      <c r="C3625" s="168" t="s">
        <v>158</v>
      </c>
      <c r="D3625" s="169">
        <v>65.400000000000006</v>
      </c>
      <c r="E3625" s="169">
        <v>4.57</v>
      </c>
      <c r="F3625" s="169">
        <v>69.97</v>
      </c>
      <c r="G3625" s="147">
        <v>9</v>
      </c>
    </row>
    <row r="3626" spans="1:7" x14ac:dyDescent="0.25">
      <c r="A3626" s="166" t="s">
        <v>7373</v>
      </c>
      <c r="B3626" s="167" t="s">
        <v>7374</v>
      </c>
      <c r="C3626" s="168" t="s">
        <v>158</v>
      </c>
      <c r="D3626" s="169">
        <v>89.52</v>
      </c>
      <c r="E3626" s="169">
        <v>4.57</v>
      </c>
      <c r="F3626" s="169">
        <v>94.09</v>
      </c>
      <c r="G3626" s="147">
        <v>9</v>
      </c>
    </row>
    <row r="3627" spans="1:7" x14ac:dyDescent="0.25">
      <c r="A3627" s="166" t="s">
        <v>7375</v>
      </c>
      <c r="B3627" s="167" t="s">
        <v>7376</v>
      </c>
      <c r="C3627" s="168" t="s">
        <v>158</v>
      </c>
      <c r="D3627" s="169">
        <v>2089.25</v>
      </c>
      <c r="E3627" s="169">
        <v>58.59</v>
      </c>
      <c r="F3627" s="169">
        <v>2147.84</v>
      </c>
      <c r="G3627" s="147">
        <v>5</v>
      </c>
    </row>
    <row r="3628" spans="1:7" x14ac:dyDescent="0.25">
      <c r="A3628" s="166" t="s">
        <v>7377</v>
      </c>
      <c r="B3628" s="167" t="s">
        <v>7378</v>
      </c>
      <c r="C3628" s="168" t="s">
        <v>158</v>
      </c>
      <c r="D3628" s="169">
        <v>111.22</v>
      </c>
      <c r="E3628" s="169">
        <v>4.57</v>
      </c>
      <c r="F3628" s="169">
        <v>115.79</v>
      </c>
      <c r="G3628" s="147">
        <v>9</v>
      </c>
    </row>
    <row r="3629" spans="1:7" x14ac:dyDescent="0.25">
      <c r="A3629" s="166" t="s">
        <v>7379</v>
      </c>
      <c r="B3629" s="167" t="s">
        <v>7380</v>
      </c>
      <c r="C3629" s="168" t="s">
        <v>158</v>
      </c>
      <c r="D3629" s="169">
        <v>86.4</v>
      </c>
      <c r="E3629" s="169">
        <v>4.57</v>
      </c>
      <c r="F3629" s="169">
        <v>90.97</v>
      </c>
      <c r="G3629" s="147">
        <v>9</v>
      </c>
    </row>
    <row r="3630" spans="1:7" x14ac:dyDescent="0.25">
      <c r="A3630" s="166" t="s">
        <v>7381</v>
      </c>
      <c r="B3630" s="167" t="s">
        <v>7382</v>
      </c>
      <c r="C3630" s="168" t="s">
        <v>158</v>
      </c>
      <c r="D3630" s="169">
        <v>17.86</v>
      </c>
      <c r="E3630" s="169">
        <v>0.61</v>
      </c>
      <c r="F3630" s="169">
        <v>18.47</v>
      </c>
      <c r="G3630" s="147">
        <v>2</v>
      </c>
    </row>
    <row r="3631" spans="1:7" x14ac:dyDescent="0.25">
      <c r="A3631" s="166" t="s">
        <v>7383</v>
      </c>
      <c r="B3631" s="167" t="s">
        <v>7384</v>
      </c>
      <c r="C3631" s="168" t="s">
        <v>158</v>
      </c>
      <c r="D3631" s="169">
        <v>158.97</v>
      </c>
      <c r="E3631" s="169">
        <v>4.57</v>
      </c>
      <c r="F3631" s="169">
        <v>163.54</v>
      </c>
      <c r="G3631" s="147">
        <v>5</v>
      </c>
    </row>
    <row r="3632" spans="1:7" ht="30" x14ac:dyDescent="0.25">
      <c r="A3632" s="166" t="s">
        <v>7385</v>
      </c>
      <c r="B3632" s="167" t="s">
        <v>7386</v>
      </c>
      <c r="C3632" s="168" t="s">
        <v>158</v>
      </c>
      <c r="D3632" s="169">
        <v>1936.41</v>
      </c>
      <c r="E3632" s="169">
        <v>237.38</v>
      </c>
      <c r="F3632" s="169">
        <v>2173.79</v>
      </c>
      <c r="G3632" s="147">
        <v>9</v>
      </c>
    </row>
    <row r="3633" spans="1:7" ht="30" x14ac:dyDescent="0.25">
      <c r="A3633" s="166" t="s">
        <v>7387</v>
      </c>
      <c r="B3633" s="167" t="s">
        <v>7388</v>
      </c>
      <c r="C3633" s="168" t="s">
        <v>158</v>
      </c>
      <c r="D3633" s="169">
        <v>2494.85</v>
      </c>
      <c r="E3633" s="169">
        <v>237.38</v>
      </c>
      <c r="F3633" s="169">
        <v>2732.23</v>
      </c>
      <c r="G3633" s="147">
        <v>9</v>
      </c>
    </row>
    <row r="3634" spans="1:7" ht="30" x14ac:dyDescent="0.25">
      <c r="A3634" s="166" t="s">
        <v>7389</v>
      </c>
      <c r="B3634" s="167" t="s">
        <v>7390</v>
      </c>
      <c r="C3634" s="168" t="s">
        <v>158</v>
      </c>
      <c r="D3634" s="169">
        <v>2855.87</v>
      </c>
      <c r="E3634" s="169">
        <v>743.29</v>
      </c>
      <c r="F3634" s="169">
        <v>3599.16</v>
      </c>
      <c r="G3634" s="147">
        <v>9</v>
      </c>
    </row>
    <row r="3635" spans="1:7" x14ac:dyDescent="0.25">
      <c r="A3635" s="166" t="s">
        <v>7391</v>
      </c>
      <c r="B3635" s="167" t="s">
        <v>7392</v>
      </c>
      <c r="C3635" s="168"/>
      <c r="D3635" s="169"/>
      <c r="E3635" s="169"/>
      <c r="F3635" s="169"/>
      <c r="G3635" s="147">
        <v>9</v>
      </c>
    </row>
    <row r="3636" spans="1:7" x14ac:dyDescent="0.25">
      <c r="A3636" s="166" t="s">
        <v>7393</v>
      </c>
      <c r="B3636" s="167" t="s">
        <v>7394</v>
      </c>
      <c r="C3636" s="168" t="s">
        <v>158</v>
      </c>
      <c r="D3636" s="169">
        <v>30.42</v>
      </c>
      <c r="E3636" s="169">
        <v>16.059999999999999</v>
      </c>
      <c r="F3636" s="169">
        <v>46.48</v>
      </c>
      <c r="G3636" s="147">
        <v>9</v>
      </c>
    </row>
    <row r="3637" spans="1:7" x14ac:dyDescent="0.25">
      <c r="A3637" s="166" t="s">
        <v>7395</v>
      </c>
      <c r="B3637" s="167" t="s">
        <v>7396</v>
      </c>
      <c r="C3637" s="168" t="s">
        <v>158</v>
      </c>
      <c r="D3637" s="169">
        <v>734.71</v>
      </c>
      <c r="E3637" s="169">
        <v>22.83</v>
      </c>
      <c r="F3637" s="169">
        <v>757.54</v>
      </c>
      <c r="G3637" s="147">
        <v>9</v>
      </c>
    </row>
    <row r="3638" spans="1:7" x14ac:dyDescent="0.25">
      <c r="A3638" s="166" t="s">
        <v>7397</v>
      </c>
      <c r="B3638" s="167" t="s">
        <v>7398</v>
      </c>
      <c r="C3638" s="168" t="s">
        <v>158</v>
      </c>
      <c r="D3638" s="169">
        <v>30.27</v>
      </c>
      <c r="E3638" s="169">
        <v>16.059999999999999</v>
      </c>
      <c r="F3638" s="169">
        <v>46.33</v>
      </c>
      <c r="G3638" s="147">
        <v>9</v>
      </c>
    </row>
    <row r="3639" spans="1:7" ht="30" x14ac:dyDescent="0.25">
      <c r="A3639" s="166" t="s">
        <v>7399</v>
      </c>
      <c r="B3639" s="167" t="s">
        <v>7400</v>
      </c>
      <c r="C3639" s="168" t="s">
        <v>158</v>
      </c>
      <c r="D3639" s="169">
        <v>7278.43</v>
      </c>
      <c r="E3639" s="169">
        <v>136.94999999999999</v>
      </c>
      <c r="F3639" s="169">
        <v>7415.38</v>
      </c>
      <c r="G3639" s="147">
        <v>9</v>
      </c>
    </row>
    <row r="3640" spans="1:7" x14ac:dyDescent="0.25">
      <c r="A3640" s="166" t="s">
        <v>7401</v>
      </c>
      <c r="B3640" s="167" t="s">
        <v>7402</v>
      </c>
      <c r="C3640" s="168"/>
      <c r="D3640" s="169"/>
      <c r="E3640" s="169"/>
      <c r="F3640" s="169"/>
      <c r="G3640" s="147">
        <v>9</v>
      </c>
    </row>
    <row r="3641" spans="1:7" x14ac:dyDescent="0.25">
      <c r="A3641" s="166" t="s">
        <v>7403</v>
      </c>
      <c r="B3641" s="167" t="s">
        <v>7404</v>
      </c>
      <c r="C3641" s="168" t="s">
        <v>158</v>
      </c>
      <c r="D3641" s="169">
        <v>243.63</v>
      </c>
      <c r="E3641" s="169">
        <v>36.520000000000003</v>
      </c>
      <c r="F3641" s="169">
        <v>280.14999999999998</v>
      </c>
      <c r="G3641" s="147">
        <v>9</v>
      </c>
    </row>
    <row r="3642" spans="1:7" x14ac:dyDescent="0.25">
      <c r="A3642" s="166" t="s">
        <v>7405</v>
      </c>
      <c r="B3642" s="167" t="s">
        <v>7406</v>
      </c>
      <c r="C3642" s="168" t="s">
        <v>158</v>
      </c>
      <c r="D3642" s="169">
        <v>25376.14</v>
      </c>
      <c r="E3642" s="169">
        <v>14.54</v>
      </c>
      <c r="F3642" s="169">
        <v>25390.68</v>
      </c>
      <c r="G3642" s="147">
        <v>9</v>
      </c>
    </row>
    <row r="3643" spans="1:7" ht="30" x14ac:dyDescent="0.25">
      <c r="A3643" s="166" t="s">
        <v>7407</v>
      </c>
      <c r="B3643" s="167" t="s">
        <v>7408</v>
      </c>
      <c r="C3643" s="168" t="s">
        <v>158</v>
      </c>
      <c r="D3643" s="169">
        <v>76.8</v>
      </c>
      <c r="E3643" s="169">
        <v>22.83</v>
      </c>
      <c r="F3643" s="169">
        <v>99.63</v>
      </c>
      <c r="G3643" s="147">
        <v>9</v>
      </c>
    </row>
    <row r="3644" spans="1:7" ht="30" x14ac:dyDescent="0.25">
      <c r="A3644" s="166" t="s">
        <v>7409</v>
      </c>
      <c r="B3644" s="167" t="s">
        <v>7410</v>
      </c>
      <c r="C3644" s="168" t="s">
        <v>158</v>
      </c>
      <c r="D3644" s="169">
        <v>418.59</v>
      </c>
      <c r="E3644" s="169">
        <v>13.69</v>
      </c>
      <c r="F3644" s="169">
        <v>432.28</v>
      </c>
      <c r="G3644" s="147">
        <v>9</v>
      </c>
    </row>
    <row r="3645" spans="1:7" x14ac:dyDescent="0.25">
      <c r="A3645" s="166" t="s">
        <v>7411</v>
      </c>
      <c r="B3645" s="167" t="s">
        <v>7412</v>
      </c>
      <c r="C3645" s="168" t="s">
        <v>158</v>
      </c>
      <c r="D3645" s="169">
        <v>64.91</v>
      </c>
      <c r="E3645" s="169">
        <v>13.69</v>
      </c>
      <c r="F3645" s="169">
        <v>78.599999999999994</v>
      </c>
      <c r="G3645" s="147">
        <v>9</v>
      </c>
    </row>
    <row r="3646" spans="1:7" x14ac:dyDescent="0.25">
      <c r="A3646" s="166" t="s">
        <v>7413</v>
      </c>
      <c r="B3646" s="167" t="s">
        <v>7414</v>
      </c>
      <c r="C3646" s="168" t="s">
        <v>158</v>
      </c>
      <c r="D3646" s="169">
        <v>177.84</v>
      </c>
      <c r="E3646" s="169">
        <v>13.69</v>
      </c>
      <c r="F3646" s="169">
        <v>191.53</v>
      </c>
      <c r="G3646" s="147">
        <v>9</v>
      </c>
    </row>
    <row r="3647" spans="1:7" x14ac:dyDescent="0.25">
      <c r="A3647" s="166" t="s">
        <v>7415</v>
      </c>
      <c r="B3647" s="167" t="s">
        <v>7416</v>
      </c>
      <c r="C3647" s="168" t="s">
        <v>158</v>
      </c>
      <c r="D3647" s="169">
        <v>325</v>
      </c>
      <c r="E3647" s="169">
        <v>13.69</v>
      </c>
      <c r="F3647" s="169">
        <v>338.69</v>
      </c>
      <c r="G3647" s="147">
        <v>9</v>
      </c>
    </row>
    <row r="3648" spans="1:7" x14ac:dyDescent="0.25">
      <c r="A3648" s="166" t="s">
        <v>7417</v>
      </c>
      <c r="B3648" s="167" t="s">
        <v>7418</v>
      </c>
      <c r="C3648" s="168" t="s">
        <v>158</v>
      </c>
      <c r="D3648" s="169">
        <v>306.52</v>
      </c>
      <c r="E3648" s="169">
        <v>13.69</v>
      </c>
      <c r="F3648" s="169">
        <v>320.20999999999998</v>
      </c>
      <c r="G3648" s="147">
        <v>9</v>
      </c>
    </row>
    <row r="3649" spans="1:7" ht="30" x14ac:dyDescent="0.25">
      <c r="A3649" s="166" t="s">
        <v>7419</v>
      </c>
      <c r="B3649" s="167" t="s">
        <v>7420</v>
      </c>
      <c r="C3649" s="168" t="s">
        <v>158</v>
      </c>
      <c r="D3649" s="169">
        <v>835.1</v>
      </c>
      <c r="E3649" s="169">
        <v>14.54</v>
      </c>
      <c r="F3649" s="169">
        <v>849.64</v>
      </c>
      <c r="G3649" s="147">
        <v>5</v>
      </c>
    </row>
    <row r="3650" spans="1:7" ht="30" x14ac:dyDescent="0.25">
      <c r="A3650" s="166" t="s">
        <v>7421</v>
      </c>
      <c r="B3650" s="167" t="s">
        <v>7422</v>
      </c>
      <c r="C3650" s="168" t="s">
        <v>158</v>
      </c>
      <c r="D3650" s="169">
        <v>782.76</v>
      </c>
      <c r="E3650" s="169">
        <v>14.54</v>
      </c>
      <c r="F3650" s="169">
        <v>797.3</v>
      </c>
      <c r="G3650" s="147">
        <v>9</v>
      </c>
    </row>
    <row r="3651" spans="1:7" x14ac:dyDescent="0.25">
      <c r="A3651" s="166" t="s">
        <v>7423</v>
      </c>
      <c r="B3651" s="167" t="s">
        <v>7424</v>
      </c>
      <c r="C3651" s="168" t="s">
        <v>158</v>
      </c>
      <c r="D3651" s="169">
        <v>96.91</v>
      </c>
      <c r="E3651" s="169">
        <v>13.69</v>
      </c>
      <c r="F3651" s="169">
        <v>110.6</v>
      </c>
      <c r="G3651" s="147">
        <v>9</v>
      </c>
    </row>
    <row r="3652" spans="1:7" ht="30" x14ac:dyDescent="0.25">
      <c r="A3652" s="166" t="s">
        <v>7425</v>
      </c>
      <c r="B3652" s="167" t="s">
        <v>7426</v>
      </c>
      <c r="C3652" s="168" t="s">
        <v>158</v>
      </c>
      <c r="D3652" s="169">
        <v>221.26</v>
      </c>
      <c r="E3652" s="169">
        <v>14.54</v>
      </c>
      <c r="F3652" s="169">
        <v>235.8</v>
      </c>
      <c r="G3652" s="147">
        <v>9</v>
      </c>
    </row>
    <row r="3653" spans="1:7" x14ac:dyDescent="0.25">
      <c r="A3653" s="166" t="s">
        <v>7427</v>
      </c>
      <c r="B3653" s="167" t="s">
        <v>7428</v>
      </c>
      <c r="C3653" s="168" t="s">
        <v>158</v>
      </c>
      <c r="D3653" s="169">
        <v>76.3</v>
      </c>
      <c r="E3653" s="169">
        <v>50.22</v>
      </c>
      <c r="F3653" s="169">
        <v>126.52</v>
      </c>
      <c r="G3653" s="147">
        <v>9</v>
      </c>
    </row>
    <row r="3654" spans="1:7" x14ac:dyDescent="0.25">
      <c r="A3654" s="166" t="s">
        <v>7429</v>
      </c>
      <c r="B3654" s="167" t="s">
        <v>7430</v>
      </c>
      <c r="C3654" s="168" t="s">
        <v>158</v>
      </c>
      <c r="D3654" s="169">
        <v>182.42</v>
      </c>
      <c r="E3654" s="169">
        <v>45.65</v>
      </c>
      <c r="F3654" s="169">
        <v>228.07</v>
      </c>
      <c r="G3654" s="147">
        <v>5</v>
      </c>
    </row>
    <row r="3655" spans="1:7" x14ac:dyDescent="0.25">
      <c r="A3655" s="166" t="s">
        <v>7431</v>
      </c>
      <c r="B3655" s="167" t="s">
        <v>7432</v>
      </c>
      <c r="C3655" s="168" t="s">
        <v>158</v>
      </c>
      <c r="D3655" s="169">
        <v>1200.19</v>
      </c>
      <c r="E3655" s="169">
        <v>13.69</v>
      </c>
      <c r="F3655" s="169">
        <v>1213.8800000000001</v>
      </c>
      <c r="G3655" s="147">
        <v>9</v>
      </c>
    </row>
    <row r="3656" spans="1:7" x14ac:dyDescent="0.25">
      <c r="A3656" s="166" t="s">
        <v>7433</v>
      </c>
      <c r="B3656" s="167" t="s">
        <v>7434</v>
      </c>
      <c r="C3656" s="168" t="s">
        <v>158</v>
      </c>
      <c r="D3656" s="169">
        <v>174.44</v>
      </c>
      <c r="E3656" s="169">
        <v>13.69</v>
      </c>
      <c r="F3656" s="169">
        <v>188.13</v>
      </c>
      <c r="G3656" s="147">
        <v>9</v>
      </c>
    </row>
    <row r="3657" spans="1:7" x14ac:dyDescent="0.25">
      <c r="A3657" s="166" t="s">
        <v>7435</v>
      </c>
      <c r="B3657" s="167" t="s">
        <v>7436</v>
      </c>
      <c r="C3657" s="168" t="s">
        <v>158</v>
      </c>
      <c r="D3657" s="169">
        <v>136.15</v>
      </c>
      <c r="E3657" s="169">
        <v>22.83</v>
      </c>
      <c r="F3657" s="169">
        <v>158.97999999999999</v>
      </c>
      <c r="G3657" s="147">
        <v>9</v>
      </c>
    </row>
    <row r="3658" spans="1:7" x14ac:dyDescent="0.25">
      <c r="A3658" s="166" t="s">
        <v>7437</v>
      </c>
      <c r="B3658" s="167" t="s">
        <v>7438</v>
      </c>
      <c r="C3658" s="168" t="s">
        <v>158</v>
      </c>
      <c r="D3658" s="169">
        <v>380.41</v>
      </c>
      <c r="E3658" s="169">
        <v>13.69</v>
      </c>
      <c r="F3658" s="169">
        <v>394.1</v>
      </c>
      <c r="G3658" s="147">
        <v>9</v>
      </c>
    </row>
    <row r="3659" spans="1:7" x14ac:dyDescent="0.25">
      <c r="A3659" s="166" t="s">
        <v>7439</v>
      </c>
      <c r="B3659" s="167" t="s">
        <v>7440</v>
      </c>
      <c r="C3659" s="168" t="s">
        <v>158</v>
      </c>
      <c r="D3659" s="169">
        <v>262.64</v>
      </c>
      <c r="E3659" s="169">
        <v>11.41</v>
      </c>
      <c r="F3659" s="169">
        <v>274.05</v>
      </c>
      <c r="G3659" s="147">
        <v>9</v>
      </c>
    </row>
    <row r="3660" spans="1:7" x14ac:dyDescent="0.25">
      <c r="A3660" s="166" t="s">
        <v>7441</v>
      </c>
      <c r="B3660" s="167" t="s">
        <v>7442</v>
      </c>
      <c r="C3660" s="168" t="s">
        <v>158</v>
      </c>
      <c r="D3660" s="169">
        <v>266.66000000000003</v>
      </c>
      <c r="E3660" s="169">
        <v>11.41</v>
      </c>
      <c r="F3660" s="169">
        <v>278.07</v>
      </c>
      <c r="G3660" s="147">
        <v>9</v>
      </c>
    </row>
    <row r="3661" spans="1:7" x14ac:dyDescent="0.25">
      <c r="A3661" s="166" t="s">
        <v>7443</v>
      </c>
      <c r="B3661" s="167" t="s">
        <v>7444</v>
      </c>
      <c r="C3661" s="168"/>
      <c r="D3661" s="169"/>
      <c r="E3661" s="169"/>
      <c r="F3661" s="169"/>
      <c r="G3661" s="147">
        <v>9</v>
      </c>
    </row>
    <row r="3662" spans="1:7" x14ac:dyDescent="0.25">
      <c r="A3662" s="166" t="s">
        <v>7445</v>
      </c>
      <c r="B3662" s="167" t="s">
        <v>7446</v>
      </c>
      <c r="C3662" s="168" t="s">
        <v>158</v>
      </c>
      <c r="D3662" s="169">
        <v>1528.99</v>
      </c>
      <c r="E3662" s="169">
        <v>18.96</v>
      </c>
      <c r="F3662" s="169">
        <v>1547.95</v>
      </c>
      <c r="G3662" s="147">
        <v>9</v>
      </c>
    </row>
    <row r="3663" spans="1:7" x14ac:dyDescent="0.25">
      <c r="A3663" s="166" t="s">
        <v>7447</v>
      </c>
      <c r="B3663" s="167" t="s">
        <v>7448</v>
      </c>
      <c r="C3663" s="168" t="s">
        <v>158</v>
      </c>
      <c r="D3663" s="169">
        <v>6562.95</v>
      </c>
      <c r="E3663" s="169">
        <v>18.96</v>
      </c>
      <c r="F3663" s="169">
        <v>6581.91</v>
      </c>
      <c r="G3663" s="147">
        <v>9</v>
      </c>
    </row>
    <row r="3664" spans="1:7" x14ac:dyDescent="0.25">
      <c r="A3664" s="166" t="s">
        <v>7449</v>
      </c>
      <c r="B3664" s="167" t="s">
        <v>7450</v>
      </c>
      <c r="C3664" s="168" t="s">
        <v>158</v>
      </c>
      <c r="D3664" s="169">
        <v>185.51</v>
      </c>
      <c r="E3664" s="169">
        <v>18.96</v>
      </c>
      <c r="F3664" s="169">
        <v>204.47</v>
      </c>
      <c r="G3664" s="147">
        <v>9</v>
      </c>
    </row>
    <row r="3665" spans="1:7" x14ac:dyDescent="0.25">
      <c r="A3665" s="166" t="s">
        <v>7451</v>
      </c>
      <c r="B3665" s="167" t="s">
        <v>7452</v>
      </c>
      <c r="C3665" s="168" t="s">
        <v>158</v>
      </c>
      <c r="D3665" s="169">
        <v>263.32</v>
      </c>
      <c r="E3665" s="169">
        <v>18.96</v>
      </c>
      <c r="F3665" s="169">
        <v>282.27999999999997</v>
      </c>
      <c r="G3665" s="147">
        <v>9</v>
      </c>
    </row>
    <row r="3666" spans="1:7" x14ac:dyDescent="0.25">
      <c r="A3666" s="166" t="s">
        <v>7453</v>
      </c>
      <c r="B3666" s="167" t="s">
        <v>7454</v>
      </c>
      <c r="C3666" s="168" t="s">
        <v>158</v>
      </c>
      <c r="D3666" s="169">
        <v>301.44</v>
      </c>
      <c r="E3666" s="169">
        <v>18.96</v>
      </c>
      <c r="F3666" s="169">
        <v>320.39999999999998</v>
      </c>
      <c r="G3666" s="147">
        <v>9</v>
      </c>
    </row>
    <row r="3667" spans="1:7" x14ac:dyDescent="0.25">
      <c r="A3667" s="166" t="s">
        <v>7455</v>
      </c>
      <c r="B3667" s="167" t="s">
        <v>7456</v>
      </c>
      <c r="C3667" s="168" t="s">
        <v>158</v>
      </c>
      <c r="D3667" s="169">
        <v>1775.97</v>
      </c>
      <c r="E3667" s="169"/>
      <c r="F3667" s="169">
        <v>1775.97</v>
      </c>
      <c r="G3667" s="147">
        <v>9</v>
      </c>
    </row>
    <row r="3668" spans="1:7" x14ac:dyDescent="0.25">
      <c r="A3668" s="166" t="s">
        <v>7457</v>
      </c>
      <c r="B3668" s="167" t="s">
        <v>7458</v>
      </c>
      <c r="C3668" s="168" t="s">
        <v>158</v>
      </c>
      <c r="D3668" s="169">
        <v>203.31</v>
      </c>
      <c r="E3668" s="169">
        <v>18.96</v>
      </c>
      <c r="F3668" s="169">
        <v>222.27</v>
      </c>
      <c r="G3668" s="147">
        <v>9</v>
      </c>
    </row>
    <row r="3669" spans="1:7" x14ac:dyDescent="0.25">
      <c r="A3669" s="166" t="s">
        <v>7459</v>
      </c>
      <c r="B3669" s="167" t="s">
        <v>7460</v>
      </c>
      <c r="C3669" s="168" t="s">
        <v>158</v>
      </c>
      <c r="D3669" s="169">
        <v>199.64</v>
      </c>
      <c r="E3669" s="169">
        <v>18.96</v>
      </c>
      <c r="F3669" s="169">
        <v>218.6</v>
      </c>
      <c r="G3669" s="147">
        <v>9</v>
      </c>
    </row>
    <row r="3670" spans="1:7" x14ac:dyDescent="0.25">
      <c r="A3670" s="166" t="s">
        <v>7461</v>
      </c>
      <c r="B3670" s="167" t="s">
        <v>7462</v>
      </c>
      <c r="C3670" s="168" t="s">
        <v>158</v>
      </c>
      <c r="D3670" s="169">
        <v>250.88</v>
      </c>
      <c r="E3670" s="169">
        <v>18.96</v>
      </c>
      <c r="F3670" s="169">
        <v>269.83999999999997</v>
      </c>
      <c r="G3670" s="147">
        <v>9</v>
      </c>
    </row>
    <row r="3671" spans="1:7" x14ac:dyDescent="0.25">
      <c r="A3671" s="166" t="s">
        <v>7463</v>
      </c>
      <c r="B3671" s="167" t="s">
        <v>7464</v>
      </c>
      <c r="C3671" s="168" t="s">
        <v>158</v>
      </c>
      <c r="D3671" s="169">
        <v>610.20000000000005</v>
      </c>
      <c r="E3671" s="169">
        <v>18.96</v>
      </c>
      <c r="F3671" s="169">
        <v>629.16</v>
      </c>
      <c r="G3671" s="147">
        <v>9</v>
      </c>
    </row>
    <row r="3672" spans="1:7" x14ac:dyDescent="0.25">
      <c r="A3672" s="166" t="s">
        <v>7465</v>
      </c>
      <c r="B3672" s="167" t="s">
        <v>7466</v>
      </c>
      <c r="C3672" s="168" t="s">
        <v>158</v>
      </c>
      <c r="D3672" s="169">
        <v>219.17</v>
      </c>
      <c r="E3672" s="169">
        <v>1.86</v>
      </c>
      <c r="F3672" s="169">
        <v>221.03</v>
      </c>
      <c r="G3672" s="147">
        <v>9</v>
      </c>
    </row>
    <row r="3673" spans="1:7" x14ac:dyDescent="0.25">
      <c r="A3673" s="166" t="s">
        <v>7467</v>
      </c>
      <c r="B3673" s="167" t="s">
        <v>7468</v>
      </c>
      <c r="C3673" s="168" t="s">
        <v>158</v>
      </c>
      <c r="D3673" s="169">
        <v>307.17</v>
      </c>
      <c r="E3673" s="169">
        <v>1.86</v>
      </c>
      <c r="F3673" s="169">
        <v>309.02999999999997</v>
      </c>
      <c r="G3673" s="147">
        <v>9</v>
      </c>
    </row>
    <row r="3674" spans="1:7" x14ac:dyDescent="0.25">
      <c r="A3674" s="166" t="s">
        <v>7469</v>
      </c>
      <c r="B3674" s="167" t="s">
        <v>7470</v>
      </c>
      <c r="C3674" s="168"/>
      <c r="D3674" s="169"/>
      <c r="E3674" s="169"/>
      <c r="F3674" s="169"/>
      <c r="G3674" s="147">
        <v>9</v>
      </c>
    </row>
    <row r="3675" spans="1:7" x14ac:dyDescent="0.25">
      <c r="A3675" s="166" t="s">
        <v>7471</v>
      </c>
      <c r="B3675" s="167" t="s">
        <v>7472</v>
      </c>
      <c r="C3675" s="168" t="s">
        <v>114</v>
      </c>
      <c r="D3675" s="169">
        <v>2.86</v>
      </c>
      <c r="E3675" s="169"/>
      <c r="F3675" s="169">
        <v>2.86</v>
      </c>
      <c r="G3675" s="147">
        <v>9</v>
      </c>
    </row>
    <row r="3676" spans="1:7" x14ac:dyDescent="0.25">
      <c r="A3676" s="166" t="s">
        <v>7473</v>
      </c>
      <c r="B3676" s="167" t="s">
        <v>7474</v>
      </c>
      <c r="C3676" s="168" t="s">
        <v>726</v>
      </c>
      <c r="D3676" s="169">
        <v>14.37</v>
      </c>
      <c r="E3676" s="169"/>
      <c r="F3676" s="169">
        <v>14.37</v>
      </c>
      <c r="G3676" s="147">
        <v>5</v>
      </c>
    </row>
    <row r="3677" spans="1:7" x14ac:dyDescent="0.25">
      <c r="A3677" s="166" t="s">
        <v>7475</v>
      </c>
      <c r="B3677" s="167" t="s">
        <v>7476</v>
      </c>
      <c r="C3677" s="168" t="s">
        <v>726</v>
      </c>
      <c r="D3677" s="169">
        <v>8.93</v>
      </c>
      <c r="E3677" s="169"/>
      <c r="F3677" s="169">
        <v>8.93</v>
      </c>
      <c r="G3677" s="147">
        <v>9</v>
      </c>
    </row>
    <row r="3678" spans="1:7" ht="30" x14ac:dyDescent="0.25">
      <c r="A3678" s="166" t="s">
        <v>7477</v>
      </c>
      <c r="B3678" s="167" t="s">
        <v>7478</v>
      </c>
      <c r="C3678" s="168" t="s">
        <v>158</v>
      </c>
      <c r="D3678" s="169">
        <v>36.75</v>
      </c>
      <c r="E3678" s="169"/>
      <c r="F3678" s="169">
        <v>36.75</v>
      </c>
      <c r="G3678" s="147">
        <v>9</v>
      </c>
    </row>
    <row r="3679" spans="1:7" ht="30" x14ac:dyDescent="0.25">
      <c r="A3679" s="166" t="s">
        <v>7479</v>
      </c>
      <c r="B3679" s="167" t="s">
        <v>7480</v>
      </c>
      <c r="C3679" s="168" t="s">
        <v>158</v>
      </c>
      <c r="D3679" s="169">
        <v>23.48</v>
      </c>
      <c r="E3679" s="169"/>
      <c r="F3679" s="169">
        <v>23.48</v>
      </c>
      <c r="G3679" s="147">
        <v>9</v>
      </c>
    </row>
    <row r="3680" spans="1:7" x14ac:dyDescent="0.25">
      <c r="A3680" s="166" t="s">
        <v>7481</v>
      </c>
      <c r="B3680" s="167" t="s">
        <v>7482</v>
      </c>
      <c r="C3680" s="168" t="s">
        <v>158</v>
      </c>
      <c r="D3680" s="169">
        <v>0.06</v>
      </c>
      <c r="E3680" s="169">
        <v>16.059999999999999</v>
      </c>
      <c r="F3680" s="169">
        <v>16.12</v>
      </c>
      <c r="G3680" s="147">
        <v>9</v>
      </c>
    </row>
    <row r="3681" spans="1:7" x14ac:dyDescent="0.25">
      <c r="A3681" s="166" t="s">
        <v>7483</v>
      </c>
      <c r="B3681" s="167" t="s">
        <v>7484</v>
      </c>
      <c r="C3681" s="168"/>
      <c r="D3681" s="169"/>
      <c r="E3681" s="169"/>
      <c r="F3681" s="169"/>
      <c r="G3681" s="147">
        <v>9</v>
      </c>
    </row>
    <row r="3682" spans="1:7" x14ac:dyDescent="0.25">
      <c r="A3682" s="166" t="s">
        <v>7485</v>
      </c>
      <c r="B3682" s="167" t="s">
        <v>7486</v>
      </c>
      <c r="C3682" s="168"/>
      <c r="D3682" s="169"/>
      <c r="E3682" s="169"/>
      <c r="F3682" s="169"/>
      <c r="G3682" s="147">
        <v>9</v>
      </c>
    </row>
    <row r="3683" spans="1:7" ht="30" x14ac:dyDescent="0.25">
      <c r="A3683" s="166" t="s">
        <v>7487</v>
      </c>
      <c r="B3683" s="167" t="s">
        <v>7488</v>
      </c>
      <c r="C3683" s="168" t="s">
        <v>210</v>
      </c>
      <c r="D3683" s="169">
        <v>3.39</v>
      </c>
      <c r="E3683" s="169">
        <v>0.15</v>
      </c>
      <c r="F3683" s="169">
        <v>3.54</v>
      </c>
      <c r="G3683" s="147">
        <v>9</v>
      </c>
    </row>
    <row r="3684" spans="1:7" ht="30" x14ac:dyDescent="0.25">
      <c r="A3684" s="166" t="s">
        <v>7489</v>
      </c>
      <c r="B3684" s="167" t="s">
        <v>7490</v>
      </c>
      <c r="C3684" s="168" t="s">
        <v>210</v>
      </c>
      <c r="D3684" s="169">
        <v>29.38</v>
      </c>
      <c r="E3684" s="169">
        <v>0.3</v>
      </c>
      <c r="F3684" s="169">
        <v>29.68</v>
      </c>
      <c r="G3684" s="147">
        <v>9</v>
      </c>
    </row>
    <row r="3685" spans="1:7" x14ac:dyDescent="0.25">
      <c r="A3685" s="166" t="s">
        <v>7491</v>
      </c>
      <c r="B3685" s="167" t="s">
        <v>7492</v>
      </c>
      <c r="C3685" s="168" t="s">
        <v>293</v>
      </c>
      <c r="D3685" s="169">
        <v>20.54</v>
      </c>
      <c r="E3685" s="169">
        <v>0.59</v>
      </c>
      <c r="F3685" s="169">
        <v>21.13</v>
      </c>
      <c r="G3685" s="147">
        <v>9</v>
      </c>
    </row>
    <row r="3686" spans="1:7" x14ac:dyDescent="0.25">
      <c r="A3686" s="166" t="s">
        <v>7493</v>
      </c>
      <c r="B3686" s="167" t="s">
        <v>7494</v>
      </c>
      <c r="C3686" s="168" t="s">
        <v>293</v>
      </c>
      <c r="D3686" s="169">
        <v>323.81</v>
      </c>
      <c r="E3686" s="169">
        <v>27.86</v>
      </c>
      <c r="F3686" s="169">
        <v>351.67</v>
      </c>
      <c r="G3686" s="147">
        <v>9</v>
      </c>
    </row>
    <row r="3687" spans="1:7" x14ac:dyDescent="0.25">
      <c r="A3687" s="166" t="s">
        <v>7495</v>
      </c>
      <c r="B3687" s="167" t="s">
        <v>7496</v>
      </c>
      <c r="C3687" s="168" t="s">
        <v>293</v>
      </c>
      <c r="D3687" s="169">
        <v>265.01</v>
      </c>
      <c r="E3687" s="169">
        <v>2.86</v>
      </c>
      <c r="F3687" s="169">
        <v>267.87</v>
      </c>
      <c r="G3687" s="147">
        <v>9</v>
      </c>
    </row>
    <row r="3688" spans="1:7" x14ac:dyDescent="0.25">
      <c r="A3688" s="166" t="s">
        <v>7497</v>
      </c>
      <c r="B3688" s="167" t="s">
        <v>7498</v>
      </c>
      <c r="C3688" s="168" t="s">
        <v>293</v>
      </c>
      <c r="D3688" s="169">
        <v>229.54</v>
      </c>
      <c r="E3688" s="169">
        <v>2.86</v>
      </c>
      <c r="F3688" s="169">
        <v>232.4</v>
      </c>
      <c r="G3688" s="147">
        <v>9</v>
      </c>
    </row>
    <row r="3689" spans="1:7" x14ac:dyDescent="0.25">
      <c r="A3689" s="166" t="s">
        <v>7499</v>
      </c>
      <c r="B3689" s="167" t="s">
        <v>7500</v>
      </c>
      <c r="C3689" s="168" t="s">
        <v>293</v>
      </c>
      <c r="D3689" s="169">
        <v>1021.58</v>
      </c>
      <c r="E3689" s="169">
        <v>13.93</v>
      </c>
      <c r="F3689" s="169">
        <v>1035.51</v>
      </c>
      <c r="G3689" s="147">
        <v>5</v>
      </c>
    </row>
    <row r="3690" spans="1:7" ht="30" x14ac:dyDescent="0.25">
      <c r="A3690" s="166" t="s">
        <v>7501</v>
      </c>
      <c r="B3690" s="167" t="s">
        <v>7502</v>
      </c>
      <c r="C3690" s="168" t="s">
        <v>210</v>
      </c>
      <c r="D3690" s="169">
        <v>24.36</v>
      </c>
      <c r="E3690" s="169">
        <v>0.42</v>
      </c>
      <c r="F3690" s="169">
        <v>24.78</v>
      </c>
      <c r="G3690" s="147">
        <v>9</v>
      </c>
    </row>
    <row r="3691" spans="1:7" x14ac:dyDescent="0.25">
      <c r="A3691" s="166" t="s">
        <v>7503</v>
      </c>
      <c r="B3691" s="167" t="s">
        <v>7504</v>
      </c>
      <c r="C3691" s="168" t="s">
        <v>210</v>
      </c>
      <c r="D3691" s="169"/>
      <c r="E3691" s="169">
        <v>0.74</v>
      </c>
      <c r="F3691" s="169">
        <v>0.74</v>
      </c>
      <c r="G3691" s="147">
        <v>9</v>
      </c>
    </row>
    <row r="3692" spans="1:7" x14ac:dyDescent="0.25">
      <c r="A3692" s="166" t="s">
        <v>7505</v>
      </c>
      <c r="B3692" s="167" t="s">
        <v>7506</v>
      </c>
      <c r="C3692" s="168"/>
      <c r="D3692" s="169"/>
      <c r="E3692" s="169"/>
      <c r="F3692" s="169"/>
      <c r="G3692" s="147">
        <v>9</v>
      </c>
    </row>
    <row r="3693" spans="1:7" ht="30" x14ac:dyDescent="0.25">
      <c r="A3693" s="166" t="s">
        <v>7507</v>
      </c>
      <c r="B3693" s="167" t="s">
        <v>7508</v>
      </c>
      <c r="C3693" s="168" t="s">
        <v>293</v>
      </c>
      <c r="D3693" s="169">
        <v>120.3</v>
      </c>
      <c r="E3693" s="169">
        <v>11.88</v>
      </c>
      <c r="F3693" s="169">
        <v>132.18</v>
      </c>
      <c r="G3693" s="147">
        <v>9</v>
      </c>
    </row>
    <row r="3694" spans="1:7" x14ac:dyDescent="0.25">
      <c r="A3694" s="166" t="s">
        <v>7509</v>
      </c>
      <c r="B3694" s="167" t="s">
        <v>7510</v>
      </c>
      <c r="C3694" s="168" t="s">
        <v>293</v>
      </c>
      <c r="D3694" s="169">
        <v>204.14</v>
      </c>
      <c r="E3694" s="169">
        <v>87.61</v>
      </c>
      <c r="F3694" s="169">
        <v>291.75</v>
      </c>
      <c r="G3694" s="147">
        <v>9</v>
      </c>
    </row>
    <row r="3695" spans="1:7" x14ac:dyDescent="0.25">
      <c r="A3695" s="166" t="s">
        <v>7511</v>
      </c>
      <c r="B3695" s="167" t="s">
        <v>7512</v>
      </c>
      <c r="C3695" s="168"/>
      <c r="D3695" s="169"/>
      <c r="E3695" s="169"/>
      <c r="F3695" s="169"/>
      <c r="G3695" s="147">
        <v>9</v>
      </c>
    </row>
    <row r="3696" spans="1:7" x14ac:dyDescent="0.25">
      <c r="A3696" s="166" t="s">
        <v>7513</v>
      </c>
      <c r="B3696" s="167" t="s">
        <v>7514</v>
      </c>
      <c r="C3696" s="168" t="s">
        <v>293</v>
      </c>
      <c r="D3696" s="169">
        <v>1235.0899999999999</v>
      </c>
      <c r="E3696" s="169">
        <v>15.47</v>
      </c>
      <c r="F3696" s="169">
        <v>1250.56</v>
      </c>
      <c r="G3696" s="147">
        <v>2</v>
      </c>
    </row>
    <row r="3697" spans="1:8" x14ac:dyDescent="0.25">
      <c r="A3697" s="166" t="s">
        <v>7515</v>
      </c>
      <c r="B3697" s="167" t="s">
        <v>7516</v>
      </c>
      <c r="C3697" s="168" t="s">
        <v>293</v>
      </c>
      <c r="D3697" s="169">
        <v>1543.97</v>
      </c>
      <c r="E3697" s="169">
        <v>15.47</v>
      </c>
      <c r="F3697" s="169">
        <v>1559.44</v>
      </c>
      <c r="G3697" s="147">
        <v>5</v>
      </c>
    </row>
    <row r="3698" spans="1:8" ht="30" x14ac:dyDescent="0.25">
      <c r="A3698" s="166" t="s">
        <v>7517</v>
      </c>
      <c r="B3698" s="167" t="s">
        <v>7518</v>
      </c>
      <c r="C3698" s="168" t="s">
        <v>293</v>
      </c>
      <c r="D3698" s="169">
        <v>1543.97</v>
      </c>
      <c r="E3698" s="169">
        <v>15.47</v>
      </c>
      <c r="F3698" s="169">
        <v>1559.44</v>
      </c>
      <c r="G3698" s="147">
        <v>9</v>
      </c>
    </row>
    <row r="3699" spans="1:8" x14ac:dyDescent="0.25">
      <c r="A3699" s="166" t="s">
        <v>7519</v>
      </c>
      <c r="B3699" s="167" t="s">
        <v>7520</v>
      </c>
      <c r="C3699" s="168" t="s">
        <v>210</v>
      </c>
      <c r="D3699" s="169">
        <v>6.38</v>
      </c>
      <c r="E3699" s="169">
        <v>0.09</v>
      </c>
      <c r="F3699" s="169">
        <v>6.47</v>
      </c>
      <c r="G3699" s="147">
        <v>9</v>
      </c>
    </row>
    <row r="3700" spans="1:8" x14ac:dyDescent="0.25">
      <c r="A3700" s="166" t="s">
        <v>7521</v>
      </c>
      <c r="B3700" s="167" t="s">
        <v>7522</v>
      </c>
      <c r="C3700" s="168" t="s">
        <v>210</v>
      </c>
      <c r="D3700" s="169">
        <v>12.96</v>
      </c>
      <c r="E3700" s="169">
        <v>0.11</v>
      </c>
      <c r="F3700" s="169">
        <v>13.07</v>
      </c>
      <c r="G3700" s="147">
        <v>9</v>
      </c>
    </row>
    <row r="3701" spans="1:8" x14ac:dyDescent="0.25">
      <c r="A3701" s="166" t="s">
        <v>7523</v>
      </c>
      <c r="B3701" s="167" t="s">
        <v>7524</v>
      </c>
      <c r="C3701" s="168" t="s">
        <v>293</v>
      </c>
      <c r="D3701" s="169">
        <v>1452.38</v>
      </c>
      <c r="E3701" s="169">
        <v>15.47</v>
      </c>
      <c r="F3701" s="169">
        <v>1467.85</v>
      </c>
      <c r="G3701" s="147">
        <v>9</v>
      </c>
    </row>
    <row r="3702" spans="1:8" x14ac:dyDescent="0.25">
      <c r="A3702" s="166" t="s">
        <v>7525</v>
      </c>
      <c r="B3702" s="167" t="s">
        <v>7526</v>
      </c>
      <c r="C3702" s="168" t="s">
        <v>293</v>
      </c>
      <c r="D3702" s="169">
        <v>1350.42</v>
      </c>
      <c r="E3702" s="169">
        <v>37.14</v>
      </c>
      <c r="F3702" s="169">
        <v>1387.56</v>
      </c>
      <c r="G3702" s="147">
        <v>9</v>
      </c>
    </row>
    <row r="3703" spans="1:8" x14ac:dyDescent="0.25">
      <c r="A3703" s="166" t="s">
        <v>7527</v>
      </c>
      <c r="B3703" s="167" t="s">
        <v>7528</v>
      </c>
      <c r="C3703" s="168"/>
      <c r="D3703" s="169"/>
      <c r="E3703" s="169"/>
      <c r="F3703" s="169"/>
      <c r="G3703" s="147">
        <v>9</v>
      </c>
    </row>
    <row r="3704" spans="1:8" x14ac:dyDescent="0.25">
      <c r="A3704" s="166" t="s">
        <v>7529</v>
      </c>
      <c r="B3704" s="167" t="s">
        <v>7530</v>
      </c>
      <c r="C3704" s="168" t="s">
        <v>210</v>
      </c>
      <c r="D3704" s="169">
        <v>310.11</v>
      </c>
      <c r="E3704" s="169">
        <v>23.75</v>
      </c>
      <c r="F3704" s="169">
        <v>333.86</v>
      </c>
      <c r="G3704" s="147">
        <v>9</v>
      </c>
    </row>
    <row r="3705" spans="1:8" x14ac:dyDescent="0.25">
      <c r="A3705" s="166" t="s">
        <v>7531</v>
      </c>
      <c r="B3705" s="167" t="s">
        <v>7532</v>
      </c>
      <c r="C3705" s="168" t="s">
        <v>210</v>
      </c>
      <c r="D3705" s="169">
        <v>15.23</v>
      </c>
      <c r="E3705" s="169">
        <v>1.86</v>
      </c>
      <c r="F3705" s="169">
        <v>17.09</v>
      </c>
      <c r="G3705" s="147">
        <v>9</v>
      </c>
    </row>
    <row r="3706" spans="1:8" x14ac:dyDescent="0.25">
      <c r="A3706" s="166" t="s">
        <v>7533</v>
      </c>
      <c r="B3706" s="167" t="s">
        <v>7534</v>
      </c>
      <c r="C3706" s="168" t="s">
        <v>210</v>
      </c>
      <c r="D3706" s="169">
        <v>10.4</v>
      </c>
      <c r="E3706" s="169">
        <v>5.76</v>
      </c>
      <c r="F3706" s="169">
        <v>16.16</v>
      </c>
      <c r="G3706" s="147">
        <v>9</v>
      </c>
    </row>
    <row r="3707" spans="1:8" x14ac:dyDescent="0.25">
      <c r="A3707" s="166" t="s">
        <v>7535</v>
      </c>
      <c r="B3707" s="167" t="s">
        <v>7536</v>
      </c>
      <c r="C3707" s="168" t="s">
        <v>210</v>
      </c>
      <c r="D3707" s="169">
        <v>50.38</v>
      </c>
      <c r="E3707" s="169">
        <v>4.6399999999999997</v>
      </c>
      <c r="F3707" s="169">
        <v>55.02</v>
      </c>
      <c r="G3707" s="147">
        <v>9</v>
      </c>
    </row>
    <row r="3708" spans="1:8" ht="30" x14ac:dyDescent="0.25">
      <c r="A3708" s="166" t="s">
        <v>7537</v>
      </c>
      <c r="B3708" s="167" t="s">
        <v>7538</v>
      </c>
      <c r="C3708" s="168" t="s">
        <v>210</v>
      </c>
      <c r="D3708" s="169">
        <v>95.98</v>
      </c>
      <c r="E3708" s="169">
        <v>17.920000000000002</v>
      </c>
      <c r="F3708" s="169">
        <v>113.9</v>
      </c>
      <c r="G3708" s="147">
        <v>5</v>
      </c>
    </row>
    <row r="3709" spans="1:8" ht="30" x14ac:dyDescent="0.25">
      <c r="A3709" s="166" t="s">
        <v>7539</v>
      </c>
      <c r="B3709" s="167" t="s">
        <v>7540</v>
      </c>
      <c r="C3709" s="168" t="s">
        <v>210</v>
      </c>
      <c r="D3709" s="169">
        <v>95.78</v>
      </c>
      <c r="E3709" s="169">
        <v>17.920000000000002</v>
      </c>
      <c r="F3709" s="169">
        <v>113.7</v>
      </c>
      <c r="G3709" s="147">
        <v>9</v>
      </c>
    </row>
    <row r="3710" spans="1:8" ht="30" x14ac:dyDescent="0.25">
      <c r="A3710" s="166" t="s">
        <v>7541</v>
      </c>
      <c r="B3710" s="167" t="s">
        <v>7542</v>
      </c>
      <c r="C3710" s="168" t="s">
        <v>210</v>
      </c>
      <c r="D3710" s="169">
        <v>93.19</v>
      </c>
      <c r="E3710" s="169">
        <v>23.9</v>
      </c>
      <c r="F3710" s="169">
        <v>117.09</v>
      </c>
      <c r="G3710" s="147">
        <v>9</v>
      </c>
      <c r="H3710" s="172" t="s">
        <v>116</v>
      </c>
    </row>
    <row r="3711" spans="1:8" ht="30" x14ac:dyDescent="0.25">
      <c r="A3711" s="166" t="s">
        <v>7543</v>
      </c>
      <c r="B3711" s="167" t="s">
        <v>7544</v>
      </c>
      <c r="C3711" s="168" t="s">
        <v>210</v>
      </c>
      <c r="D3711" s="169">
        <v>133.19999999999999</v>
      </c>
      <c r="E3711" s="169">
        <v>8.7799999999999994</v>
      </c>
      <c r="F3711" s="169">
        <v>141.97999999999999</v>
      </c>
      <c r="G3711" s="147">
        <v>5</v>
      </c>
    </row>
    <row r="3712" spans="1:8" ht="30" x14ac:dyDescent="0.25">
      <c r="A3712" s="166" t="s">
        <v>7545</v>
      </c>
      <c r="B3712" s="167" t="s">
        <v>7546</v>
      </c>
      <c r="C3712" s="168" t="s">
        <v>210</v>
      </c>
      <c r="D3712" s="169">
        <v>112.49</v>
      </c>
      <c r="E3712" s="169">
        <v>18.579999999999998</v>
      </c>
      <c r="F3712" s="169">
        <v>131.07</v>
      </c>
      <c r="G3712" s="147">
        <v>9</v>
      </c>
    </row>
    <row r="3713" spans="1:7" ht="30" x14ac:dyDescent="0.25">
      <c r="A3713" s="166" t="s">
        <v>7547</v>
      </c>
      <c r="B3713" s="167" t="s">
        <v>7548</v>
      </c>
      <c r="C3713" s="168" t="s">
        <v>210</v>
      </c>
      <c r="D3713" s="169">
        <v>128.56</v>
      </c>
      <c r="E3713" s="169">
        <v>18.579999999999998</v>
      </c>
      <c r="F3713" s="169">
        <v>147.13999999999999</v>
      </c>
      <c r="G3713" s="147">
        <v>9</v>
      </c>
    </row>
    <row r="3714" spans="1:7" x14ac:dyDescent="0.25">
      <c r="A3714" s="166" t="s">
        <v>7549</v>
      </c>
      <c r="B3714" s="167" t="s">
        <v>7550</v>
      </c>
      <c r="C3714" s="168"/>
      <c r="D3714" s="169"/>
      <c r="E3714" s="169"/>
      <c r="F3714" s="169"/>
      <c r="G3714" s="147">
        <v>9</v>
      </c>
    </row>
    <row r="3715" spans="1:7" x14ac:dyDescent="0.25">
      <c r="A3715" s="166" t="s">
        <v>7551</v>
      </c>
      <c r="B3715" s="167" t="s">
        <v>7552</v>
      </c>
      <c r="C3715" s="168" t="s">
        <v>268</v>
      </c>
      <c r="D3715" s="169">
        <v>48.4</v>
      </c>
      <c r="E3715" s="169">
        <v>11.21</v>
      </c>
      <c r="F3715" s="169">
        <v>59.61</v>
      </c>
      <c r="G3715" s="147">
        <v>9</v>
      </c>
    </row>
    <row r="3716" spans="1:7" x14ac:dyDescent="0.25">
      <c r="A3716" s="166" t="s">
        <v>7553</v>
      </c>
      <c r="B3716" s="167" t="s">
        <v>7554</v>
      </c>
      <c r="C3716" s="168" t="s">
        <v>268</v>
      </c>
      <c r="D3716" s="169">
        <v>45.8</v>
      </c>
      <c r="E3716" s="169">
        <v>11.21</v>
      </c>
      <c r="F3716" s="169">
        <v>57.01</v>
      </c>
      <c r="G3716" s="147">
        <v>9</v>
      </c>
    </row>
    <row r="3717" spans="1:7" x14ac:dyDescent="0.25">
      <c r="A3717" s="166" t="s">
        <v>7555</v>
      </c>
      <c r="B3717" s="167" t="s">
        <v>7556</v>
      </c>
      <c r="C3717" s="168" t="s">
        <v>293</v>
      </c>
      <c r="D3717" s="169">
        <v>552.85</v>
      </c>
      <c r="E3717" s="169">
        <v>40.369999999999997</v>
      </c>
      <c r="F3717" s="169">
        <v>593.22</v>
      </c>
      <c r="G3717" s="147">
        <v>9</v>
      </c>
    </row>
    <row r="3718" spans="1:7" x14ac:dyDescent="0.25">
      <c r="A3718" s="166" t="s">
        <v>7557</v>
      </c>
      <c r="B3718" s="167" t="s">
        <v>7558</v>
      </c>
      <c r="C3718" s="168" t="s">
        <v>293</v>
      </c>
      <c r="D3718" s="169">
        <v>576.16</v>
      </c>
      <c r="E3718" s="169">
        <v>40.369999999999997</v>
      </c>
      <c r="F3718" s="169">
        <v>616.53</v>
      </c>
      <c r="G3718" s="147">
        <v>9</v>
      </c>
    </row>
    <row r="3719" spans="1:7" x14ac:dyDescent="0.25">
      <c r="A3719" s="166" t="s">
        <v>7559</v>
      </c>
      <c r="B3719" s="167" t="s">
        <v>7560</v>
      </c>
      <c r="C3719" s="168" t="s">
        <v>293</v>
      </c>
      <c r="D3719" s="169">
        <v>91.33</v>
      </c>
      <c r="E3719" s="169">
        <v>290.77999999999997</v>
      </c>
      <c r="F3719" s="169">
        <v>382.11</v>
      </c>
      <c r="G3719" s="147">
        <v>5</v>
      </c>
    </row>
    <row r="3720" spans="1:7" ht="30" x14ac:dyDescent="0.25">
      <c r="A3720" s="166" t="s">
        <v>7561</v>
      </c>
      <c r="B3720" s="167" t="s">
        <v>7562</v>
      </c>
      <c r="C3720" s="168" t="s">
        <v>293</v>
      </c>
      <c r="D3720" s="169">
        <v>775.61</v>
      </c>
      <c r="E3720" s="169">
        <v>82.36</v>
      </c>
      <c r="F3720" s="169">
        <v>857.97</v>
      </c>
      <c r="G3720" s="147">
        <v>9</v>
      </c>
    </row>
    <row r="3721" spans="1:7" ht="30" x14ac:dyDescent="0.25">
      <c r="A3721" s="166" t="s">
        <v>7563</v>
      </c>
      <c r="B3721" s="167" t="s">
        <v>7564</v>
      </c>
      <c r="C3721" s="168" t="s">
        <v>293</v>
      </c>
      <c r="D3721" s="169">
        <v>798.92</v>
      </c>
      <c r="E3721" s="169">
        <v>82.36</v>
      </c>
      <c r="F3721" s="169">
        <v>881.28</v>
      </c>
      <c r="G3721" s="147">
        <v>9</v>
      </c>
    </row>
    <row r="3722" spans="1:7" x14ac:dyDescent="0.25">
      <c r="A3722" s="166" t="s">
        <v>7565</v>
      </c>
      <c r="B3722" s="167" t="s">
        <v>7566</v>
      </c>
      <c r="C3722" s="168"/>
      <c r="D3722" s="169"/>
      <c r="E3722" s="169"/>
      <c r="F3722" s="169"/>
      <c r="G3722" s="147">
        <v>9</v>
      </c>
    </row>
    <row r="3723" spans="1:7" x14ac:dyDescent="0.25">
      <c r="A3723" s="166" t="s">
        <v>7567</v>
      </c>
      <c r="B3723" s="167" t="s">
        <v>7568</v>
      </c>
      <c r="C3723" s="168" t="s">
        <v>210</v>
      </c>
      <c r="D3723" s="169">
        <v>374.42</v>
      </c>
      <c r="E3723" s="169"/>
      <c r="F3723" s="169">
        <v>374.42</v>
      </c>
      <c r="G3723" s="147">
        <v>9</v>
      </c>
    </row>
    <row r="3724" spans="1:7" ht="30" x14ac:dyDescent="0.25">
      <c r="A3724" s="166" t="s">
        <v>7569</v>
      </c>
      <c r="B3724" s="167" t="s">
        <v>7570</v>
      </c>
      <c r="C3724" s="168" t="s">
        <v>210</v>
      </c>
      <c r="D3724" s="169">
        <v>100.83</v>
      </c>
      <c r="E3724" s="169">
        <v>10.49</v>
      </c>
      <c r="F3724" s="169">
        <v>111.32</v>
      </c>
      <c r="G3724" s="147">
        <v>9</v>
      </c>
    </row>
    <row r="3725" spans="1:7" ht="30" x14ac:dyDescent="0.25">
      <c r="A3725" s="166" t="s">
        <v>7571</v>
      </c>
      <c r="B3725" s="167" t="s">
        <v>7572</v>
      </c>
      <c r="C3725" s="168" t="s">
        <v>210</v>
      </c>
      <c r="D3725" s="169">
        <v>89.05</v>
      </c>
      <c r="E3725" s="169">
        <v>10.49</v>
      </c>
      <c r="F3725" s="169">
        <v>99.54</v>
      </c>
      <c r="G3725" s="147">
        <v>9</v>
      </c>
    </row>
    <row r="3726" spans="1:7" ht="30" x14ac:dyDescent="0.25">
      <c r="A3726" s="166" t="s">
        <v>7573</v>
      </c>
      <c r="B3726" s="167" t="s">
        <v>7574</v>
      </c>
      <c r="C3726" s="168" t="s">
        <v>210</v>
      </c>
      <c r="D3726" s="169">
        <v>4.9400000000000004</v>
      </c>
      <c r="E3726" s="169">
        <v>9.36</v>
      </c>
      <c r="F3726" s="169">
        <v>14.3</v>
      </c>
      <c r="G3726" s="147">
        <v>9</v>
      </c>
    </row>
    <row r="3727" spans="1:7" ht="30" x14ac:dyDescent="0.25">
      <c r="A3727" s="166" t="s">
        <v>7575</v>
      </c>
      <c r="B3727" s="167" t="s">
        <v>7576</v>
      </c>
      <c r="C3727" s="168" t="s">
        <v>210</v>
      </c>
      <c r="D3727" s="169">
        <v>1.99</v>
      </c>
      <c r="E3727" s="169">
        <v>9.36</v>
      </c>
      <c r="F3727" s="169">
        <v>11.35</v>
      </c>
      <c r="G3727" s="147">
        <v>9</v>
      </c>
    </row>
    <row r="3728" spans="1:7" ht="30" x14ac:dyDescent="0.25">
      <c r="A3728" s="166" t="s">
        <v>7577</v>
      </c>
      <c r="B3728" s="167" t="s">
        <v>7578</v>
      </c>
      <c r="C3728" s="168" t="s">
        <v>210</v>
      </c>
      <c r="D3728" s="169">
        <v>121.59</v>
      </c>
      <c r="E3728" s="169">
        <v>26.57</v>
      </c>
      <c r="F3728" s="169">
        <v>148.16</v>
      </c>
      <c r="G3728" s="147">
        <v>9</v>
      </c>
    </row>
    <row r="3729" spans="1:7" x14ac:dyDescent="0.25">
      <c r="A3729" s="166" t="s">
        <v>7579</v>
      </c>
      <c r="B3729" s="167" t="s">
        <v>7580</v>
      </c>
      <c r="C3729" s="168"/>
      <c r="D3729" s="169"/>
      <c r="E3729" s="169"/>
      <c r="F3729" s="169"/>
      <c r="G3729" s="147">
        <v>9</v>
      </c>
    </row>
    <row r="3730" spans="1:7" ht="30" x14ac:dyDescent="0.25">
      <c r="A3730" s="166" t="s">
        <v>7581</v>
      </c>
      <c r="B3730" s="167" t="s">
        <v>7582</v>
      </c>
      <c r="C3730" s="168" t="s">
        <v>210</v>
      </c>
      <c r="D3730" s="169">
        <v>0.25</v>
      </c>
      <c r="E3730" s="169">
        <v>0.25</v>
      </c>
      <c r="F3730" s="169">
        <v>0.5</v>
      </c>
      <c r="G3730" s="147">
        <v>5</v>
      </c>
    </row>
    <row r="3731" spans="1:7" x14ac:dyDescent="0.25">
      <c r="A3731" s="166" t="s">
        <v>7583</v>
      </c>
      <c r="B3731" s="167" t="s">
        <v>7584</v>
      </c>
      <c r="C3731" s="168" t="s">
        <v>210</v>
      </c>
      <c r="D3731" s="169">
        <v>0.98</v>
      </c>
      <c r="E3731" s="169">
        <v>0.25</v>
      </c>
      <c r="F3731" s="169">
        <v>1.23</v>
      </c>
      <c r="G3731" s="147">
        <v>9</v>
      </c>
    </row>
    <row r="3732" spans="1:7" ht="30" x14ac:dyDescent="0.25">
      <c r="A3732" s="166" t="s">
        <v>7585</v>
      </c>
      <c r="B3732" s="167" t="s">
        <v>7586</v>
      </c>
      <c r="C3732" s="168" t="s">
        <v>268</v>
      </c>
      <c r="D3732" s="169">
        <v>3.38</v>
      </c>
      <c r="E3732" s="169">
        <v>0.15</v>
      </c>
      <c r="F3732" s="169">
        <v>3.53</v>
      </c>
      <c r="G3732" s="147">
        <v>9</v>
      </c>
    </row>
    <row r="3733" spans="1:7" x14ac:dyDescent="0.25">
      <c r="A3733" s="166" t="s">
        <v>7587</v>
      </c>
      <c r="B3733" s="167" t="s">
        <v>7588</v>
      </c>
      <c r="C3733" s="168" t="s">
        <v>726</v>
      </c>
      <c r="D3733" s="169">
        <v>34.65</v>
      </c>
      <c r="E3733" s="169">
        <v>0.15</v>
      </c>
      <c r="F3733" s="169">
        <v>34.799999999999997</v>
      </c>
      <c r="G3733" s="147">
        <v>9</v>
      </c>
    </row>
    <row r="3734" spans="1:7" x14ac:dyDescent="0.25">
      <c r="A3734" s="166" t="s">
        <v>7589</v>
      </c>
      <c r="B3734" s="167" t="s">
        <v>7590</v>
      </c>
      <c r="C3734" s="168" t="s">
        <v>726</v>
      </c>
      <c r="D3734" s="169">
        <v>27.57</v>
      </c>
      <c r="E3734" s="169">
        <v>0.15</v>
      </c>
      <c r="F3734" s="169">
        <v>27.72</v>
      </c>
      <c r="G3734" s="147">
        <v>9</v>
      </c>
    </row>
    <row r="3735" spans="1:7" x14ac:dyDescent="0.25">
      <c r="A3735" s="166" t="s">
        <v>7591</v>
      </c>
      <c r="B3735" s="167" t="s">
        <v>7592</v>
      </c>
      <c r="C3735" s="168"/>
      <c r="D3735" s="169"/>
      <c r="E3735" s="169"/>
      <c r="F3735" s="169"/>
      <c r="G3735" s="147">
        <v>9</v>
      </c>
    </row>
    <row r="3736" spans="1:7" x14ac:dyDescent="0.25">
      <c r="A3736" s="166" t="s">
        <v>7593</v>
      </c>
      <c r="B3736" s="167" t="s">
        <v>7594</v>
      </c>
      <c r="C3736" s="168" t="s">
        <v>268</v>
      </c>
      <c r="D3736" s="169">
        <v>70.319999999999993</v>
      </c>
      <c r="E3736" s="169">
        <v>12.81</v>
      </c>
      <c r="F3736" s="169">
        <v>83.13</v>
      </c>
      <c r="G3736" s="147">
        <v>9</v>
      </c>
    </row>
    <row r="3737" spans="1:7" x14ac:dyDescent="0.25">
      <c r="A3737" s="166" t="s">
        <v>7595</v>
      </c>
      <c r="B3737" s="167" t="s">
        <v>7596</v>
      </c>
      <c r="C3737" s="168" t="s">
        <v>158</v>
      </c>
      <c r="D3737" s="169">
        <v>112.65</v>
      </c>
      <c r="E3737" s="169">
        <v>18</v>
      </c>
      <c r="F3737" s="169">
        <v>130.65</v>
      </c>
      <c r="G3737" s="147">
        <v>9</v>
      </c>
    </row>
    <row r="3738" spans="1:7" x14ac:dyDescent="0.25">
      <c r="A3738" s="166" t="s">
        <v>7597</v>
      </c>
      <c r="B3738" s="167" t="s">
        <v>7598</v>
      </c>
      <c r="C3738" s="168" t="s">
        <v>268</v>
      </c>
      <c r="D3738" s="169">
        <v>10.56</v>
      </c>
      <c r="E3738" s="169">
        <v>11.21</v>
      </c>
      <c r="F3738" s="169">
        <v>21.77</v>
      </c>
      <c r="G3738" s="147">
        <v>5</v>
      </c>
    </row>
    <row r="3739" spans="1:7" x14ac:dyDescent="0.25">
      <c r="A3739" s="166" t="s">
        <v>7599</v>
      </c>
      <c r="B3739" s="167" t="s">
        <v>7600</v>
      </c>
      <c r="C3739" s="168" t="s">
        <v>210</v>
      </c>
      <c r="D3739" s="169">
        <v>17.399999999999999</v>
      </c>
      <c r="E3739" s="169">
        <v>23.75</v>
      </c>
      <c r="F3739" s="169">
        <v>41.15</v>
      </c>
      <c r="G3739" s="147">
        <v>9</v>
      </c>
    </row>
    <row r="3740" spans="1:7" ht="30" x14ac:dyDescent="0.25">
      <c r="A3740" s="166" t="s">
        <v>7601</v>
      </c>
      <c r="B3740" s="167" t="s">
        <v>7602</v>
      </c>
      <c r="C3740" s="168" t="s">
        <v>210</v>
      </c>
      <c r="D3740" s="169">
        <v>10.79</v>
      </c>
      <c r="E3740" s="169">
        <v>14.67</v>
      </c>
      <c r="F3740" s="169">
        <v>25.46</v>
      </c>
      <c r="G3740" s="147">
        <v>9</v>
      </c>
    </row>
    <row r="3741" spans="1:7" ht="30" x14ac:dyDescent="0.25">
      <c r="A3741" s="166" t="s">
        <v>7603</v>
      </c>
      <c r="B3741" s="167" t="s">
        <v>7604</v>
      </c>
      <c r="C3741" s="168" t="s">
        <v>210</v>
      </c>
      <c r="D3741" s="169">
        <v>10.9</v>
      </c>
      <c r="E3741" s="169">
        <v>16.989999999999998</v>
      </c>
      <c r="F3741" s="169">
        <v>27.89</v>
      </c>
      <c r="G3741" s="147">
        <v>9</v>
      </c>
    </row>
    <row r="3742" spans="1:7" ht="30" x14ac:dyDescent="0.25">
      <c r="A3742" s="166" t="s">
        <v>7605</v>
      </c>
      <c r="B3742" s="167" t="s">
        <v>7606</v>
      </c>
      <c r="C3742" s="168" t="s">
        <v>210</v>
      </c>
      <c r="D3742" s="169">
        <v>11.08</v>
      </c>
      <c r="E3742" s="169">
        <v>20.41</v>
      </c>
      <c r="F3742" s="169">
        <v>31.49</v>
      </c>
      <c r="G3742" s="147">
        <v>9</v>
      </c>
    </row>
    <row r="3743" spans="1:7" ht="30" x14ac:dyDescent="0.25">
      <c r="A3743" s="166" t="s">
        <v>7607</v>
      </c>
      <c r="B3743" s="167" t="s">
        <v>7608</v>
      </c>
      <c r="C3743" s="168" t="s">
        <v>268</v>
      </c>
      <c r="D3743" s="169">
        <v>0.08</v>
      </c>
      <c r="E3743" s="169">
        <v>0.37</v>
      </c>
      <c r="F3743" s="169">
        <v>0.45</v>
      </c>
      <c r="G3743" s="147">
        <v>9</v>
      </c>
    </row>
    <row r="3744" spans="1:7" x14ac:dyDescent="0.25">
      <c r="A3744" s="166" t="s">
        <v>7609</v>
      </c>
      <c r="B3744" s="167" t="s">
        <v>7610</v>
      </c>
      <c r="C3744" s="168"/>
      <c r="D3744" s="169"/>
      <c r="E3744" s="169"/>
      <c r="F3744" s="169"/>
      <c r="G3744" s="147">
        <v>9</v>
      </c>
    </row>
    <row r="3745" spans="1:7" x14ac:dyDescent="0.25">
      <c r="A3745" s="166" t="s">
        <v>7611</v>
      </c>
      <c r="B3745" s="167" t="s">
        <v>7612</v>
      </c>
      <c r="C3745" s="168"/>
      <c r="D3745" s="169"/>
      <c r="E3745" s="169"/>
      <c r="F3745" s="169"/>
      <c r="G3745" s="147">
        <v>5</v>
      </c>
    </row>
    <row r="3746" spans="1:7" x14ac:dyDescent="0.25">
      <c r="A3746" s="166" t="s">
        <v>7613</v>
      </c>
      <c r="B3746" s="167" t="s">
        <v>7614</v>
      </c>
      <c r="C3746" s="168" t="s">
        <v>210</v>
      </c>
      <c r="D3746" s="169"/>
      <c r="E3746" s="169">
        <v>13</v>
      </c>
      <c r="F3746" s="169">
        <v>13</v>
      </c>
      <c r="G3746" s="147">
        <v>9</v>
      </c>
    </row>
    <row r="3747" spans="1:7" x14ac:dyDescent="0.25">
      <c r="A3747" s="166" t="s">
        <v>7615</v>
      </c>
      <c r="B3747" s="167" t="s">
        <v>7616</v>
      </c>
      <c r="C3747" s="168" t="s">
        <v>210</v>
      </c>
      <c r="D3747" s="169">
        <v>2.83</v>
      </c>
      <c r="E3747" s="169">
        <v>5.37</v>
      </c>
      <c r="F3747" s="169">
        <v>8.1999999999999993</v>
      </c>
      <c r="G3747" s="147">
        <v>9</v>
      </c>
    </row>
    <row r="3748" spans="1:7" x14ac:dyDescent="0.25">
      <c r="A3748" s="166" t="s">
        <v>7617</v>
      </c>
      <c r="B3748" s="167" t="s">
        <v>7618</v>
      </c>
      <c r="C3748" s="168" t="s">
        <v>210</v>
      </c>
      <c r="D3748" s="169">
        <v>2.02</v>
      </c>
      <c r="E3748" s="169">
        <v>3.71</v>
      </c>
      <c r="F3748" s="169">
        <v>5.73</v>
      </c>
      <c r="G3748" s="147">
        <v>9</v>
      </c>
    </row>
    <row r="3749" spans="1:7" x14ac:dyDescent="0.25">
      <c r="A3749" s="166" t="s">
        <v>7619</v>
      </c>
      <c r="B3749" s="167" t="s">
        <v>7620</v>
      </c>
      <c r="C3749" s="168" t="s">
        <v>158</v>
      </c>
      <c r="D3749" s="169"/>
      <c r="E3749" s="169">
        <v>14.86</v>
      </c>
      <c r="F3749" s="169">
        <v>14.86</v>
      </c>
      <c r="G3749" s="147">
        <v>9</v>
      </c>
    </row>
    <row r="3750" spans="1:7" x14ac:dyDescent="0.25">
      <c r="A3750" s="170" t="s">
        <v>7621</v>
      </c>
      <c r="B3750" s="167" t="s">
        <v>7622</v>
      </c>
      <c r="C3750" s="168" t="s">
        <v>210</v>
      </c>
      <c r="D3750" s="169"/>
      <c r="E3750" s="169">
        <v>13.93</v>
      </c>
      <c r="F3750" s="169">
        <v>13.93</v>
      </c>
      <c r="G3750" s="147">
        <v>5</v>
      </c>
    </row>
    <row r="3751" spans="1:7" ht="30" x14ac:dyDescent="0.25">
      <c r="A3751" s="166" t="s">
        <v>69</v>
      </c>
      <c r="B3751" s="167" t="s">
        <v>7623</v>
      </c>
      <c r="C3751" s="168" t="s">
        <v>210</v>
      </c>
      <c r="D3751" s="169">
        <v>9.58</v>
      </c>
      <c r="E3751" s="169">
        <v>5.37</v>
      </c>
      <c r="F3751" s="169">
        <v>14.95</v>
      </c>
      <c r="G3751" s="147">
        <v>9</v>
      </c>
    </row>
    <row r="3752" spans="1:7" x14ac:dyDescent="0.25">
      <c r="A3752" s="166" t="s">
        <v>7624</v>
      </c>
      <c r="B3752" s="167" t="s">
        <v>7625</v>
      </c>
      <c r="C3752" s="168" t="s">
        <v>210</v>
      </c>
      <c r="D3752" s="169">
        <v>7.73</v>
      </c>
      <c r="E3752" s="169"/>
      <c r="F3752" s="169">
        <v>7.73</v>
      </c>
      <c r="G3752" s="147">
        <v>9</v>
      </c>
    </row>
    <row r="3753" spans="1:7" x14ac:dyDescent="0.25">
      <c r="A3753" s="166" t="s">
        <v>7626</v>
      </c>
      <c r="B3753" s="167" t="s">
        <v>7627</v>
      </c>
      <c r="C3753" s="168"/>
      <c r="D3753" s="169"/>
      <c r="E3753" s="169"/>
      <c r="F3753" s="169"/>
      <c r="G3753" s="147">
        <v>9</v>
      </c>
    </row>
    <row r="3754" spans="1:7" x14ac:dyDescent="0.25">
      <c r="A3754" s="166" t="s">
        <v>7628</v>
      </c>
      <c r="B3754" s="167" t="s">
        <v>7629</v>
      </c>
      <c r="C3754" s="168" t="s">
        <v>158</v>
      </c>
      <c r="D3754" s="169"/>
      <c r="E3754" s="169">
        <v>5.57</v>
      </c>
      <c r="F3754" s="169">
        <v>5.57</v>
      </c>
      <c r="G3754" s="147">
        <v>9</v>
      </c>
    </row>
    <row r="3755" spans="1:7" x14ac:dyDescent="0.25">
      <c r="A3755" s="166" t="s">
        <v>7630</v>
      </c>
      <c r="B3755" s="167" t="s">
        <v>7631</v>
      </c>
      <c r="C3755" s="168" t="s">
        <v>158</v>
      </c>
      <c r="D3755" s="169">
        <v>25.33</v>
      </c>
      <c r="E3755" s="169">
        <v>18.57</v>
      </c>
      <c r="F3755" s="169">
        <v>43.9</v>
      </c>
      <c r="G3755" s="147">
        <v>9</v>
      </c>
    </row>
    <row r="3756" spans="1:7" x14ac:dyDescent="0.25">
      <c r="A3756" s="166" t="s">
        <v>7632</v>
      </c>
      <c r="B3756" s="167" t="s">
        <v>7633</v>
      </c>
      <c r="C3756" s="168" t="s">
        <v>293</v>
      </c>
      <c r="D3756" s="169">
        <v>197.49</v>
      </c>
      <c r="E3756" s="169"/>
      <c r="F3756" s="169">
        <v>197.49</v>
      </c>
      <c r="G3756" s="147">
        <v>9</v>
      </c>
    </row>
    <row r="3757" spans="1:7" x14ac:dyDescent="0.25">
      <c r="A3757" s="166" t="s">
        <v>7634</v>
      </c>
      <c r="B3757" s="167" t="s">
        <v>7635</v>
      </c>
      <c r="C3757" s="168" t="s">
        <v>158</v>
      </c>
      <c r="D3757" s="169"/>
      <c r="E3757" s="169">
        <v>20.6</v>
      </c>
      <c r="F3757" s="169">
        <v>20.6</v>
      </c>
      <c r="G3757" s="147">
        <v>9</v>
      </c>
    </row>
    <row r="3758" spans="1:7" x14ac:dyDescent="0.25">
      <c r="A3758" s="166" t="s">
        <v>7636</v>
      </c>
      <c r="B3758" s="167" t="s">
        <v>7637</v>
      </c>
      <c r="C3758" s="168" t="s">
        <v>268</v>
      </c>
      <c r="D3758" s="169"/>
      <c r="E3758" s="169">
        <v>10.29</v>
      </c>
      <c r="F3758" s="169">
        <v>10.29</v>
      </c>
      <c r="G3758" s="147">
        <v>2</v>
      </c>
    </row>
    <row r="3759" spans="1:7" x14ac:dyDescent="0.25">
      <c r="A3759" s="166" t="s">
        <v>7638</v>
      </c>
      <c r="B3759" s="167" t="s">
        <v>7639</v>
      </c>
      <c r="C3759" s="168" t="s">
        <v>268</v>
      </c>
      <c r="D3759" s="169"/>
      <c r="E3759" s="169">
        <v>10.99</v>
      </c>
      <c r="F3759" s="169">
        <v>10.99</v>
      </c>
      <c r="G3759" s="147">
        <v>5</v>
      </c>
    </row>
    <row r="3760" spans="1:7" x14ac:dyDescent="0.25">
      <c r="A3760" s="166" t="s">
        <v>7640</v>
      </c>
      <c r="B3760" s="167" t="s">
        <v>7641</v>
      </c>
      <c r="C3760" s="168"/>
      <c r="D3760" s="169"/>
      <c r="E3760" s="169"/>
      <c r="F3760" s="169"/>
      <c r="G3760" s="147">
        <v>9</v>
      </c>
    </row>
    <row r="3761" spans="1:7" x14ac:dyDescent="0.25">
      <c r="A3761" s="166" t="s">
        <v>7642</v>
      </c>
      <c r="B3761" s="167" t="s">
        <v>7643</v>
      </c>
      <c r="C3761" s="168" t="s">
        <v>548</v>
      </c>
      <c r="D3761" s="169">
        <v>101.25</v>
      </c>
      <c r="E3761" s="169"/>
      <c r="F3761" s="169">
        <v>101.25</v>
      </c>
      <c r="G3761" s="147">
        <v>9</v>
      </c>
    </row>
    <row r="3762" spans="1:7" x14ac:dyDescent="0.25">
      <c r="A3762" s="166" t="s">
        <v>7644</v>
      </c>
      <c r="B3762" s="167" t="s">
        <v>7645</v>
      </c>
      <c r="C3762" s="168"/>
      <c r="D3762" s="169"/>
      <c r="E3762" s="169"/>
      <c r="F3762" s="169"/>
      <c r="G3762" s="147">
        <v>9</v>
      </c>
    </row>
    <row r="3763" spans="1:7" x14ac:dyDescent="0.25">
      <c r="A3763" s="166" t="s">
        <v>7646</v>
      </c>
      <c r="B3763" s="167" t="s">
        <v>7647</v>
      </c>
      <c r="C3763" s="168"/>
      <c r="D3763" s="169"/>
      <c r="E3763" s="169"/>
      <c r="F3763" s="169"/>
      <c r="G3763" s="147">
        <v>9</v>
      </c>
    </row>
    <row r="3764" spans="1:7" ht="30" x14ac:dyDescent="0.25">
      <c r="A3764" s="166" t="s">
        <v>7648</v>
      </c>
      <c r="B3764" s="167" t="s">
        <v>7649</v>
      </c>
      <c r="C3764" s="168" t="s">
        <v>471</v>
      </c>
      <c r="D3764" s="169">
        <v>190760.72</v>
      </c>
      <c r="E3764" s="169"/>
      <c r="F3764" s="169">
        <v>190760.72</v>
      </c>
      <c r="G3764" s="147">
        <v>9</v>
      </c>
    </row>
    <row r="3765" spans="1:7" ht="30" x14ac:dyDescent="0.25">
      <c r="A3765" s="166" t="s">
        <v>7650</v>
      </c>
      <c r="B3765" s="167" t="s">
        <v>7651</v>
      </c>
      <c r="C3765" s="168" t="s">
        <v>471</v>
      </c>
      <c r="D3765" s="169">
        <v>206466.67</v>
      </c>
      <c r="E3765" s="169"/>
      <c r="F3765" s="169">
        <v>206466.67</v>
      </c>
      <c r="G3765" s="147">
        <v>9</v>
      </c>
    </row>
    <row r="3766" spans="1:7" ht="30" x14ac:dyDescent="0.25">
      <c r="A3766" s="166" t="s">
        <v>7652</v>
      </c>
      <c r="B3766" s="167" t="s">
        <v>7653</v>
      </c>
      <c r="C3766" s="168" t="s">
        <v>471</v>
      </c>
      <c r="D3766" s="169">
        <v>230582.92</v>
      </c>
      <c r="E3766" s="169"/>
      <c r="F3766" s="169">
        <v>230582.92</v>
      </c>
      <c r="G3766" s="147">
        <v>9</v>
      </c>
    </row>
    <row r="3767" spans="1:7" ht="30" x14ac:dyDescent="0.25">
      <c r="A3767" s="166" t="s">
        <v>7654</v>
      </c>
      <c r="B3767" s="167" t="s">
        <v>7655</v>
      </c>
      <c r="C3767" s="168" t="s">
        <v>471</v>
      </c>
      <c r="D3767" s="169">
        <v>204117.81</v>
      </c>
      <c r="E3767" s="169"/>
      <c r="F3767" s="169">
        <v>204117.81</v>
      </c>
      <c r="G3767" s="147">
        <v>5</v>
      </c>
    </row>
    <row r="3768" spans="1:7" ht="30" x14ac:dyDescent="0.25">
      <c r="A3768" s="166" t="s">
        <v>7656</v>
      </c>
      <c r="B3768" s="167" t="s">
        <v>7657</v>
      </c>
      <c r="C3768" s="168" t="s">
        <v>471</v>
      </c>
      <c r="D3768" s="169">
        <v>213985.34</v>
      </c>
      <c r="E3768" s="169"/>
      <c r="F3768" s="169">
        <v>213985.34</v>
      </c>
      <c r="G3768" s="147">
        <v>9</v>
      </c>
    </row>
    <row r="3769" spans="1:7" x14ac:dyDescent="0.25">
      <c r="A3769" s="166" t="s">
        <v>7658</v>
      </c>
      <c r="B3769" s="167" t="s">
        <v>7659</v>
      </c>
      <c r="C3769" s="168" t="s">
        <v>210</v>
      </c>
      <c r="D3769" s="169">
        <v>1573.66</v>
      </c>
      <c r="E3769" s="169"/>
      <c r="F3769" s="169">
        <v>1573.66</v>
      </c>
      <c r="G3769" s="147">
        <v>9</v>
      </c>
    </row>
    <row r="3770" spans="1:7" x14ac:dyDescent="0.25">
      <c r="A3770" s="166" t="s">
        <v>7660</v>
      </c>
      <c r="B3770" s="167" t="s">
        <v>7661</v>
      </c>
      <c r="C3770" s="168"/>
      <c r="D3770" s="169"/>
      <c r="E3770" s="169"/>
      <c r="F3770" s="169"/>
      <c r="G3770" s="147">
        <v>9</v>
      </c>
    </row>
    <row r="3771" spans="1:7" ht="30" x14ac:dyDescent="0.25">
      <c r="A3771" s="166" t="s">
        <v>7662</v>
      </c>
      <c r="B3771" s="167" t="s">
        <v>7663</v>
      </c>
      <c r="C3771" s="168" t="s">
        <v>158</v>
      </c>
      <c r="D3771" s="169">
        <v>451320.6</v>
      </c>
      <c r="E3771" s="169">
        <v>28298.15</v>
      </c>
      <c r="F3771" s="169">
        <v>479618.75</v>
      </c>
      <c r="G3771" s="147">
        <v>9</v>
      </c>
    </row>
    <row r="3772" spans="1:7" ht="30" x14ac:dyDescent="0.25">
      <c r="A3772" s="166" t="s">
        <v>7664</v>
      </c>
      <c r="B3772" s="167" t="s">
        <v>7665</v>
      </c>
      <c r="C3772" s="168" t="s">
        <v>158</v>
      </c>
      <c r="D3772" s="169">
        <v>477176.67</v>
      </c>
      <c r="E3772" s="169">
        <v>30144.400000000001</v>
      </c>
      <c r="F3772" s="169">
        <v>507321.07</v>
      </c>
      <c r="G3772" s="147">
        <v>9</v>
      </c>
    </row>
    <row r="3773" spans="1:7" ht="30" x14ac:dyDescent="0.25">
      <c r="A3773" s="166" t="s">
        <v>7666</v>
      </c>
      <c r="B3773" s="167" t="s">
        <v>7667</v>
      </c>
      <c r="C3773" s="168" t="s">
        <v>158</v>
      </c>
      <c r="D3773" s="169">
        <v>676360.72</v>
      </c>
      <c r="E3773" s="169">
        <v>27406.25</v>
      </c>
      <c r="F3773" s="169">
        <v>703766.97</v>
      </c>
      <c r="G3773" s="147">
        <v>9</v>
      </c>
    </row>
    <row r="3774" spans="1:7" ht="30" x14ac:dyDescent="0.25">
      <c r="A3774" s="166" t="s">
        <v>7668</v>
      </c>
      <c r="B3774" s="167" t="s">
        <v>7669</v>
      </c>
      <c r="C3774" s="168" t="s">
        <v>158</v>
      </c>
      <c r="D3774" s="169">
        <v>275610.94</v>
      </c>
      <c r="E3774" s="169">
        <v>22638.52</v>
      </c>
      <c r="F3774" s="169">
        <v>298249.46000000002</v>
      </c>
      <c r="G3774" s="147">
        <v>5</v>
      </c>
    </row>
    <row r="3775" spans="1:7" ht="30" x14ac:dyDescent="0.25">
      <c r="A3775" s="166" t="s">
        <v>7670</v>
      </c>
      <c r="B3775" s="167" t="s">
        <v>7671</v>
      </c>
      <c r="C3775" s="168" t="s">
        <v>158</v>
      </c>
      <c r="D3775" s="169">
        <v>83769.94</v>
      </c>
      <c r="E3775" s="169">
        <v>14149.08</v>
      </c>
      <c r="F3775" s="169">
        <v>97919.02</v>
      </c>
      <c r="G3775" s="147">
        <v>9</v>
      </c>
    </row>
    <row r="3776" spans="1:7" ht="30" x14ac:dyDescent="0.25">
      <c r="A3776" s="166" t="s">
        <v>7672</v>
      </c>
      <c r="B3776" s="167" t="s">
        <v>7673</v>
      </c>
      <c r="C3776" s="168" t="s">
        <v>158</v>
      </c>
      <c r="D3776" s="169">
        <v>23463.24</v>
      </c>
      <c r="E3776" s="169">
        <v>3349.9</v>
      </c>
      <c r="F3776" s="169">
        <v>26813.14</v>
      </c>
      <c r="G3776" s="147">
        <v>2</v>
      </c>
    </row>
    <row r="3777" spans="1:7" ht="30" x14ac:dyDescent="0.25">
      <c r="A3777" s="166" t="s">
        <v>7674</v>
      </c>
      <c r="B3777" s="167" t="s">
        <v>7675</v>
      </c>
      <c r="C3777" s="168" t="s">
        <v>158</v>
      </c>
      <c r="D3777" s="169">
        <v>19848.689999999999</v>
      </c>
      <c r="E3777" s="169">
        <v>3349.9</v>
      </c>
      <c r="F3777" s="169">
        <v>23198.59</v>
      </c>
      <c r="G3777" s="147">
        <v>5</v>
      </c>
    </row>
    <row r="3778" spans="1:7" ht="30" x14ac:dyDescent="0.25">
      <c r="A3778" s="166" t="s">
        <v>7676</v>
      </c>
      <c r="B3778" s="167" t="s">
        <v>7677</v>
      </c>
      <c r="C3778" s="168" t="s">
        <v>158</v>
      </c>
      <c r="D3778" s="169">
        <v>64625.08</v>
      </c>
      <c r="E3778" s="169">
        <v>7317.8</v>
      </c>
      <c r="F3778" s="169">
        <v>71942.880000000005</v>
      </c>
      <c r="G3778" s="147">
        <v>9</v>
      </c>
    </row>
    <row r="3779" spans="1:7" ht="30" x14ac:dyDescent="0.25">
      <c r="A3779" s="166" t="s">
        <v>7678</v>
      </c>
      <c r="B3779" s="167" t="s">
        <v>7679</v>
      </c>
      <c r="C3779" s="168" t="s">
        <v>158</v>
      </c>
      <c r="D3779" s="169">
        <v>58921.77</v>
      </c>
      <c r="E3779" s="169">
        <v>8929.5499999999993</v>
      </c>
      <c r="F3779" s="169">
        <v>67851.320000000007</v>
      </c>
      <c r="G3779" s="147">
        <v>9</v>
      </c>
    </row>
    <row r="3780" spans="1:7" ht="30" x14ac:dyDescent="0.25">
      <c r="A3780" s="166" t="s">
        <v>7680</v>
      </c>
      <c r="B3780" s="167" t="s">
        <v>7681</v>
      </c>
      <c r="C3780" s="168" t="s">
        <v>158</v>
      </c>
      <c r="D3780" s="169">
        <v>5681.81</v>
      </c>
      <c r="E3780" s="169">
        <v>564.96</v>
      </c>
      <c r="F3780" s="169">
        <v>6246.77</v>
      </c>
      <c r="G3780" s="147">
        <v>9</v>
      </c>
    </row>
    <row r="3781" spans="1:7" ht="30" x14ac:dyDescent="0.25">
      <c r="A3781" s="166" t="s">
        <v>7682</v>
      </c>
      <c r="B3781" s="167" t="s">
        <v>7683</v>
      </c>
      <c r="C3781" s="168" t="s">
        <v>158</v>
      </c>
      <c r="D3781" s="169">
        <v>5851.21</v>
      </c>
      <c r="E3781" s="169">
        <v>706.2</v>
      </c>
      <c r="F3781" s="169">
        <v>6557.41</v>
      </c>
      <c r="G3781" s="147">
        <v>9</v>
      </c>
    </row>
    <row r="3782" spans="1:7" ht="30" x14ac:dyDescent="0.25">
      <c r="A3782" s="166" t="s">
        <v>7684</v>
      </c>
      <c r="B3782" s="167" t="s">
        <v>7685</v>
      </c>
      <c r="C3782" s="168" t="s">
        <v>158</v>
      </c>
      <c r="D3782" s="169">
        <v>6408.1</v>
      </c>
      <c r="E3782" s="169">
        <v>847.44</v>
      </c>
      <c r="F3782" s="169">
        <v>7255.54</v>
      </c>
      <c r="G3782" s="147">
        <v>9</v>
      </c>
    </row>
    <row r="3783" spans="1:7" ht="30" x14ac:dyDescent="0.25">
      <c r="A3783" s="166" t="s">
        <v>7686</v>
      </c>
      <c r="B3783" s="167" t="s">
        <v>7687</v>
      </c>
      <c r="C3783" s="168" t="s">
        <v>158</v>
      </c>
      <c r="D3783" s="169">
        <v>6591.54</v>
      </c>
      <c r="E3783" s="169">
        <v>918.06</v>
      </c>
      <c r="F3783" s="169">
        <v>7509.6</v>
      </c>
      <c r="G3783" s="147">
        <v>9</v>
      </c>
    </row>
    <row r="3784" spans="1:7" ht="30" x14ac:dyDescent="0.25">
      <c r="A3784" s="166" t="s">
        <v>7688</v>
      </c>
      <c r="B3784" s="167" t="s">
        <v>7689</v>
      </c>
      <c r="C3784" s="168" t="s">
        <v>158</v>
      </c>
      <c r="D3784" s="169">
        <v>4296.3900000000003</v>
      </c>
      <c r="E3784" s="169">
        <v>442.29</v>
      </c>
      <c r="F3784" s="169">
        <v>4738.68</v>
      </c>
      <c r="G3784" s="147">
        <v>5</v>
      </c>
    </row>
    <row r="3785" spans="1:7" ht="30" x14ac:dyDescent="0.25">
      <c r="A3785" s="166" t="s">
        <v>7690</v>
      </c>
      <c r="B3785" s="167" t="s">
        <v>7691</v>
      </c>
      <c r="C3785" s="168" t="s">
        <v>158</v>
      </c>
      <c r="D3785" s="169">
        <v>4869.3</v>
      </c>
      <c r="E3785" s="169">
        <v>442.29</v>
      </c>
      <c r="F3785" s="169">
        <v>5311.59</v>
      </c>
      <c r="G3785" s="147">
        <v>9</v>
      </c>
    </row>
    <row r="3786" spans="1:7" ht="30" x14ac:dyDescent="0.25">
      <c r="A3786" s="166" t="s">
        <v>7692</v>
      </c>
      <c r="B3786" s="167" t="s">
        <v>7693</v>
      </c>
      <c r="C3786" s="168" t="s">
        <v>158</v>
      </c>
      <c r="D3786" s="169">
        <v>5844.71</v>
      </c>
      <c r="E3786" s="169">
        <v>442.29</v>
      </c>
      <c r="F3786" s="169">
        <v>6287</v>
      </c>
      <c r="G3786" s="147">
        <v>9</v>
      </c>
    </row>
    <row r="3787" spans="1:7" x14ac:dyDescent="0.25">
      <c r="A3787" s="166" t="s">
        <v>7694</v>
      </c>
      <c r="B3787" s="167" t="s">
        <v>7695</v>
      </c>
      <c r="C3787" s="168" t="s">
        <v>268</v>
      </c>
      <c r="D3787" s="169">
        <v>10.4</v>
      </c>
      <c r="E3787" s="169">
        <v>12.27</v>
      </c>
      <c r="F3787" s="169">
        <v>22.67</v>
      </c>
      <c r="G3787" s="147">
        <v>9</v>
      </c>
    </row>
    <row r="3788" spans="1:7" x14ac:dyDescent="0.25">
      <c r="A3788" s="166" t="s">
        <v>7696</v>
      </c>
      <c r="B3788" s="167" t="s">
        <v>7697</v>
      </c>
      <c r="C3788" s="168" t="s">
        <v>268</v>
      </c>
      <c r="D3788" s="169">
        <v>18.05</v>
      </c>
      <c r="E3788" s="169">
        <v>12.27</v>
      </c>
      <c r="F3788" s="169">
        <v>30.32</v>
      </c>
      <c r="G3788" s="147">
        <v>9</v>
      </c>
    </row>
    <row r="3789" spans="1:7" x14ac:dyDescent="0.25">
      <c r="A3789" s="166" t="s">
        <v>7698</v>
      </c>
      <c r="B3789" s="167" t="s">
        <v>7699</v>
      </c>
      <c r="C3789" s="168" t="s">
        <v>268</v>
      </c>
      <c r="D3789" s="169">
        <v>17.29</v>
      </c>
      <c r="E3789" s="169">
        <v>12.27</v>
      </c>
      <c r="F3789" s="169">
        <v>29.56</v>
      </c>
      <c r="G3789" s="147">
        <v>9</v>
      </c>
    </row>
    <row r="3790" spans="1:7" x14ac:dyDescent="0.25">
      <c r="A3790" s="166" t="s">
        <v>7700</v>
      </c>
      <c r="B3790" s="167" t="s">
        <v>7701</v>
      </c>
      <c r="C3790" s="168" t="s">
        <v>210</v>
      </c>
      <c r="D3790" s="169">
        <v>99.22</v>
      </c>
      <c r="E3790" s="169">
        <v>88.28</v>
      </c>
      <c r="F3790" s="169">
        <v>187.5</v>
      </c>
      <c r="G3790" s="147">
        <v>9</v>
      </c>
    </row>
    <row r="3791" spans="1:7" ht="30" x14ac:dyDescent="0.25">
      <c r="A3791" s="166" t="s">
        <v>7702</v>
      </c>
      <c r="B3791" s="167" t="s">
        <v>7703</v>
      </c>
      <c r="C3791" s="168" t="s">
        <v>210</v>
      </c>
      <c r="D3791" s="169">
        <v>6425.66</v>
      </c>
      <c r="E3791" s="169"/>
      <c r="F3791" s="169">
        <v>6425.66</v>
      </c>
      <c r="G3791" s="147">
        <v>9</v>
      </c>
    </row>
    <row r="3792" spans="1:7" x14ac:dyDescent="0.25">
      <c r="A3792" s="166" t="s">
        <v>7704</v>
      </c>
      <c r="B3792" s="167" t="s">
        <v>7705</v>
      </c>
      <c r="C3792" s="168" t="s">
        <v>210</v>
      </c>
      <c r="D3792" s="169">
        <v>2028.63</v>
      </c>
      <c r="E3792" s="169">
        <v>114.51</v>
      </c>
      <c r="F3792" s="169">
        <v>2143.14</v>
      </c>
      <c r="G3792" s="147">
        <v>9</v>
      </c>
    </row>
    <row r="3793" spans="1:7" x14ac:dyDescent="0.25">
      <c r="A3793" s="166" t="s">
        <v>7706</v>
      </c>
      <c r="B3793" s="167" t="s">
        <v>7707</v>
      </c>
      <c r="C3793" s="168" t="s">
        <v>210</v>
      </c>
      <c r="D3793" s="169">
        <v>1707.48</v>
      </c>
      <c r="E3793" s="169">
        <v>88.49</v>
      </c>
      <c r="F3793" s="169">
        <v>1795.97</v>
      </c>
      <c r="G3793" s="147">
        <v>9</v>
      </c>
    </row>
    <row r="3794" spans="1:7" x14ac:dyDescent="0.25">
      <c r="A3794" s="166" t="s">
        <v>7708</v>
      </c>
      <c r="B3794" s="167" t="s">
        <v>7709</v>
      </c>
      <c r="C3794" s="168" t="s">
        <v>210</v>
      </c>
      <c r="D3794" s="169">
        <v>1329.45</v>
      </c>
      <c r="E3794" s="169">
        <v>78.08</v>
      </c>
      <c r="F3794" s="169">
        <v>1407.53</v>
      </c>
      <c r="G3794" s="147">
        <v>9</v>
      </c>
    </row>
    <row r="3795" spans="1:7" x14ac:dyDescent="0.25">
      <c r="A3795" s="166" t="s">
        <v>7710</v>
      </c>
      <c r="B3795" s="167" t="s">
        <v>7711</v>
      </c>
      <c r="C3795" s="168" t="s">
        <v>158</v>
      </c>
      <c r="D3795" s="169"/>
      <c r="E3795" s="169">
        <v>332.64</v>
      </c>
      <c r="F3795" s="169">
        <v>332.64</v>
      </c>
      <c r="G3795" s="147">
        <v>9</v>
      </c>
    </row>
    <row r="3796" spans="1:7" ht="30" x14ac:dyDescent="0.25">
      <c r="A3796" s="166" t="s">
        <v>7712</v>
      </c>
      <c r="B3796" s="167" t="s">
        <v>7713</v>
      </c>
      <c r="C3796" s="168" t="s">
        <v>158</v>
      </c>
      <c r="D3796" s="169">
        <v>9546.65</v>
      </c>
      <c r="E3796" s="169">
        <v>1412.4</v>
      </c>
      <c r="F3796" s="169">
        <v>10959.05</v>
      </c>
      <c r="G3796" s="147">
        <v>9</v>
      </c>
    </row>
    <row r="3797" spans="1:7" x14ac:dyDescent="0.25">
      <c r="A3797" s="166" t="s">
        <v>7714</v>
      </c>
      <c r="B3797" s="167" t="s">
        <v>7715</v>
      </c>
      <c r="C3797" s="168" t="s">
        <v>158</v>
      </c>
      <c r="D3797" s="169">
        <v>185.63</v>
      </c>
      <c r="E3797" s="169">
        <v>41.64</v>
      </c>
      <c r="F3797" s="169">
        <v>227.27</v>
      </c>
      <c r="G3797" s="147">
        <v>9</v>
      </c>
    </row>
    <row r="3798" spans="1:7" x14ac:dyDescent="0.25">
      <c r="A3798" s="166" t="s">
        <v>7716</v>
      </c>
      <c r="B3798" s="167" t="s">
        <v>7717</v>
      </c>
      <c r="C3798" s="168" t="s">
        <v>158</v>
      </c>
      <c r="D3798" s="169">
        <v>1223.81</v>
      </c>
      <c r="E3798" s="169">
        <v>119.71</v>
      </c>
      <c r="F3798" s="169">
        <v>1343.52</v>
      </c>
      <c r="G3798" s="147">
        <v>9</v>
      </c>
    </row>
    <row r="3799" spans="1:7" x14ac:dyDescent="0.25">
      <c r="A3799" s="166" t="s">
        <v>7718</v>
      </c>
      <c r="B3799" s="167" t="s">
        <v>7719</v>
      </c>
      <c r="C3799" s="168" t="s">
        <v>210</v>
      </c>
      <c r="D3799" s="169">
        <v>4364.3100000000004</v>
      </c>
      <c r="E3799" s="169">
        <v>182.18</v>
      </c>
      <c r="F3799" s="169">
        <v>4546.49</v>
      </c>
      <c r="G3799" s="147">
        <v>9</v>
      </c>
    </row>
    <row r="3800" spans="1:7" x14ac:dyDescent="0.25">
      <c r="A3800" s="166" t="s">
        <v>7720</v>
      </c>
      <c r="B3800" s="167" t="s">
        <v>7721</v>
      </c>
      <c r="C3800" s="168" t="s">
        <v>268</v>
      </c>
      <c r="D3800" s="169">
        <v>4936.1000000000004</v>
      </c>
      <c r="E3800" s="169">
        <v>45.65</v>
      </c>
      <c r="F3800" s="169">
        <v>4981.75</v>
      </c>
      <c r="G3800" s="147">
        <v>9</v>
      </c>
    </row>
    <row r="3801" spans="1:7" x14ac:dyDescent="0.25">
      <c r="A3801" s="166" t="s">
        <v>7722</v>
      </c>
      <c r="B3801" s="167" t="s">
        <v>7723</v>
      </c>
      <c r="C3801" s="168" t="s">
        <v>158</v>
      </c>
      <c r="D3801" s="169">
        <v>100.09</v>
      </c>
      <c r="E3801" s="169">
        <v>41.64</v>
      </c>
      <c r="F3801" s="169">
        <v>141.72999999999999</v>
      </c>
      <c r="G3801" s="147">
        <v>9</v>
      </c>
    </row>
    <row r="3802" spans="1:7" x14ac:dyDescent="0.25">
      <c r="A3802" s="166" t="s">
        <v>7724</v>
      </c>
      <c r="B3802" s="167" t="s">
        <v>7725</v>
      </c>
      <c r="C3802" s="168" t="s">
        <v>158</v>
      </c>
      <c r="D3802" s="169">
        <v>125.4</v>
      </c>
      <c r="E3802" s="169">
        <v>41.64</v>
      </c>
      <c r="F3802" s="169">
        <v>167.04</v>
      </c>
      <c r="G3802" s="147">
        <v>9</v>
      </c>
    </row>
    <row r="3803" spans="1:7" x14ac:dyDescent="0.25">
      <c r="A3803" s="166" t="s">
        <v>7726</v>
      </c>
      <c r="B3803" s="167" t="s">
        <v>7727</v>
      </c>
      <c r="C3803" s="168" t="s">
        <v>158</v>
      </c>
      <c r="D3803" s="169">
        <v>373.69</v>
      </c>
      <c r="E3803" s="169">
        <v>41.64</v>
      </c>
      <c r="F3803" s="169">
        <v>415.33</v>
      </c>
      <c r="G3803" s="147">
        <v>9</v>
      </c>
    </row>
    <row r="3804" spans="1:7" x14ac:dyDescent="0.25">
      <c r="A3804" s="166" t="s">
        <v>7728</v>
      </c>
      <c r="B3804" s="167" t="s">
        <v>7729</v>
      </c>
      <c r="C3804" s="168" t="s">
        <v>158</v>
      </c>
      <c r="D3804" s="169">
        <v>292.66000000000003</v>
      </c>
      <c r="E3804" s="169">
        <v>41.64</v>
      </c>
      <c r="F3804" s="169">
        <v>334.3</v>
      </c>
      <c r="G3804" s="147">
        <v>9</v>
      </c>
    </row>
    <row r="3805" spans="1:7" ht="30" x14ac:dyDescent="0.25">
      <c r="A3805" s="166" t="s">
        <v>7730</v>
      </c>
      <c r="B3805" s="167" t="s">
        <v>7731</v>
      </c>
      <c r="C3805" s="168" t="s">
        <v>210</v>
      </c>
      <c r="D3805" s="169">
        <v>3459.8</v>
      </c>
      <c r="E3805" s="169">
        <v>255.04</v>
      </c>
      <c r="F3805" s="169">
        <v>3714.84</v>
      </c>
      <c r="G3805" s="147">
        <v>9</v>
      </c>
    </row>
    <row r="3806" spans="1:7" ht="30" x14ac:dyDescent="0.25">
      <c r="A3806" s="166" t="s">
        <v>7732</v>
      </c>
      <c r="B3806" s="167" t="s">
        <v>7733</v>
      </c>
      <c r="C3806" s="168" t="s">
        <v>210</v>
      </c>
      <c r="D3806" s="169">
        <v>2215.31</v>
      </c>
      <c r="E3806" s="169">
        <v>104.1</v>
      </c>
      <c r="F3806" s="169">
        <v>2319.41</v>
      </c>
      <c r="G3806" s="147">
        <v>9</v>
      </c>
    </row>
    <row r="3807" spans="1:7" ht="30" x14ac:dyDescent="0.25">
      <c r="A3807" s="166" t="s">
        <v>7734</v>
      </c>
      <c r="B3807" s="167" t="s">
        <v>7735</v>
      </c>
      <c r="C3807" s="168" t="s">
        <v>210</v>
      </c>
      <c r="D3807" s="169">
        <v>1768.76</v>
      </c>
      <c r="E3807" s="169">
        <v>52.05</v>
      </c>
      <c r="F3807" s="169">
        <v>1820.81</v>
      </c>
      <c r="G3807" s="147">
        <v>9</v>
      </c>
    </row>
    <row r="3808" spans="1:7" x14ac:dyDescent="0.25">
      <c r="A3808" s="166" t="s">
        <v>7736</v>
      </c>
      <c r="B3808" s="167" t="s">
        <v>7737</v>
      </c>
      <c r="C3808" s="168" t="s">
        <v>210</v>
      </c>
      <c r="D3808" s="169">
        <v>1661.77</v>
      </c>
      <c r="E3808" s="169">
        <v>114.51</v>
      </c>
      <c r="F3808" s="169">
        <v>1776.28</v>
      </c>
      <c r="G3808" s="147">
        <v>9</v>
      </c>
    </row>
    <row r="3809" spans="1:7" x14ac:dyDescent="0.25">
      <c r="A3809" s="166" t="s">
        <v>7738</v>
      </c>
      <c r="B3809" s="167" t="s">
        <v>7739</v>
      </c>
      <c r="C3809" s="168" t="s">
        <v>210</v>
      </c>
      <c r="D3809" s="169">
        <v>2208.79</v>
      </c>
      <c r="E3809" s="169">
        <v>150.94</v>
      </c>
      <c r="F3809" s="169">
        <v>2359.73</v>
      </c>
      <c r="G3809" s="147">
        <v>9</v>
      </c>
    </row>
    <row r="3810" spans="1:7" x14ac:dyDescent="0.25">
      <c r="A3810" s="166" t="s">
        <v>7740</v>
      </c>
      <c r="B3810" s="167" t="s">
        <v>7741</v>
      </c>
      <c r="C3810" s="168" t="s">
        <v>210</v>
      </c>
      <c r="D3810" s="169">
        <v>3768.17</v>
      </c>
      <c r="E3810" s="169">
        <v>249.84</v>
      </c>
      <c r="F3810" s="169">
        <v>4018.01</v>
      </c>
      <c r="G3810" s="147">
        <v>9</v>
      </c>
    </row>
    <row r="3811" spans="1:7" x14ac:dyDescent="0.25">
      <c r="A3811" s="166" t="s">
        <v>7742</v>
      </c>
      <c r="B3811" s="167" t="s">
        <v>7743</v>
      </c>
      <c r="C3811" s="168" t="s">
        <v>210</v>
      </c>
      <c r="D3811" s="169">
        <v>2555.1799999999998</v>
      </c>
      <c r="E3811" s="169">
        <v>187.38</v>
      </c>
      <c r="F3811" s="169">
        <v>2742.56</v>
      </c>
      <c r="G3811" s="147">
        <v>9</v>
      </c>
    </row>
    <row r="3812" spans="1:7" x14ac:dyDescent="0.25">
      <c r="A3812" s="166" t="s">
        <v>7744</v>
      </c>
      <c r="B3812" s="167" t="s">
        <v>7745</v>
      </c>
      <c r="C3812" s="168" t="s">
        <v>210</v>
      </c>
      <c r="D3812" s="169">
        <v>1867.6</v>
      </c>
      <c r="E3812" s="169">
        <v>130.13</v>
      </c>
      <c r="F3812" s="169">
        <v>1997.73</v>
      </c>
      <c r="G3812" s="147">
        <v>9</v>
      </c>
    </row>
    <row r="3813" spans="1:7" x14ac:dyDescent="0.25">
      <c r="A3813" s="166" t="s">
        <v>7746</v>
      </c>
      <c r="B3813" s="167" t="s">
        <v>7747</v>
      </c>
      <c r="C3813" s="168" t="s">
        <v>210</v>
      </c>
      <c r="D3813" s="169">
        <v>1508.42</v>
      </c>
      <c r="E3813" s="169">
        <v>104.1</v>
      </c>
      <c r="F3813" s="169">
        <v>1612.52</v>
      </c>
      <c r="G3813" s="147">
        <v>9</v>
      </c>
    </row>
    <row r="3814" spans="1:7" x14ac:dyDescent="0.25">
      <c r="A3814" s="166" t="s">
        <v>7748</v>
      </c>
      <c r="B3814" s="167" t="s">
        <v>7749</v>
      </c>
      <c r="C3814" s="168" t="s">
        <v>210</v>
      </c>
      <c r="D3814" s="169">
        <v>1333.99</v>
      </c>
      <c r="E3814" s="169">
        <v>88.49</v>
      </c>
      <c r="F3814" s="169">
        <v>1422.48</v>
      </c>
      <c r="G3814" s="147">
        <v>9</v>
      </c>
    </row>
    <row r="3815" spans="1:7" x14ac:dyDescent="0.25">
      <c r="A3815" s="166" t="s">
        <v>7750</v>
      </c>
      <c r="B3815" s="167" t="s">
        <v>7751</v>
      </c>
      <c r="C3815" s="168" t="s">
        <v>210</v>
      </c>
      <c r="D3815" s="169">
        <v>1188.3900000000001</v>
      </c>
      <c r="E3815" s="169">
        <v>78.08</v>
      </c>
      <c r="F3815" s="169">
        <v>1266.47</v>
      </c>
      <c r="G3815" s="147">
        <v>9</v>
      </c>
    </row>
    <row r="3816" spans="1:7" x14ac:dyDescent="0.25">
      <c r="A3816" s="166" t="s">
        <v>7752</v>
      </c>
      <c r="B3816" s="167" t="s">
        <v>7753</v>
      </c>
      <c r="C3816" s="168" t="s">
        <v>210</v>
      </c>
      <c r="D3816" s="169">
        <v>1410.95</v>
      </c>
      <c r="E3816" s="169">
        <v>104.1</v>
      </c>
      <c r="F3816" s="169">
        <v>1515.05</v>
      </c>
      <c r="G3816" s="147">
        <v>9</v>
      </c>
    </row>
    <row r="3817" spans="1:7" x14ac:dyDescent="0.25">
      <c r="A3817" s="166" t="s">
        <v>7754</v>
      </c>
      <c r="B3817" s="167" t="s">
        <v>7755</v>
      </c>
      <c r="C3817" s="168" t="s">
        <v>210</v>
      </c>
      <c r="D3817" s="169">
        <v>1199.58</v>
      </c>
      <c r="E3817" s="169">
        <v>62.46</v>
      </c>
      <c r="F3817" s="169">
        <v>1262.04</v>
      </c>
      <c r="G3817" s="147">
        <v>9</v>
      </c>
    </row>
    <row r="3818" spans="1:7" x14ac:dyDescent="0.25">
      <c r="A3818" s="166" t="s">
        <v>7756</v>
      </c>
      <c r="B3818" s="167" t="s">
        <v>7757</v>
      </c>
      <c r="C3818" s="168" t="s">
        <v>158</v>
      </c>
      <c r="D3818" s="169">
        <v>205.51</v>
      </c>
      <c r="E3818" s="169">
        <v>46.84</v>
      </c>
      <c r="F3818" s="169">
        <v>252.35</v>
      </c>
      <c r="G3818" s="147">
        <v>9</v>
      </c>
    </row>
    <row r="3819" spans="1:7" x14ac:dyDescent="0.25">
      <c r="A3819" s="166" t="s">
        <v>7758</v>
      </c>
      <c r="B3819" s="167" t="s">
        <v>7759</v>
      </c>
      <c r="C3819" s="168" t="s">
        <v>158</v>
      </c>
      <c r="D3819" s="169">
        <v>318.31</v>
      </c>
      <c r="E3819" s="169">
        <v>62.46</v>
      </c>
      <c r="F3819" s="169">
        <v>380.77</v>
      </c>
      <c r="G3819" s="147">
        <v>9</v>
      </c>
    </row>
    <row r="3820" spans="1:7" x14ac:dyDescent="0.25">
      <c r="A3820" s="166" t="s">
        <v>7760</v>
      </c>
      <c r="B3820" s="167" t="s">
        <v>7761</v>
      </c>
      <c r="C3820" s="168"/>
      <c r="D3820" s="169"/>
      <c r="E3820" s="169"/>
      <c r="F3820" s="169"/>
      <c r="G3820" s="147">
        <v>9</v>
      </c>
    </row>
    <row r="3821" spans="1:7" ht="30" x14ac:dyDescent="0.25">
      <c r="A3821" s="166" t="s">
        <v>7762</v>
      </c>
      <c r="B3821" s="167" t="s">
        <v>7763</v>
      </c>
      <c r="C3821" s="168" t="s">
        <v>158</v>
      </c>
      <c r="D3821" s="169">
        <v>5133.8500000000004</v>
      </c>
      <c r="E3821" s="169">
        <v>312.3</v>
      </c>
      <c r="F3821" s="169">
        <v>5446.15</v>
      </c>
      <c r="G3821" s="147">
        <v>9</v>
      </c>
    </row>
    <row r="3822" spans="1:7" ht="30" x14ac:dyDescent="0.25">
      <c r="A3822" s="166" t="s">
        <v>7764</v>
      </c>
      <c r="B3822" s="167" t="s">
        <v>7765</v>
      </c>
      <c r="C3822" s="168" t="s">
        <v>158</v>
      </c>
      <c r="D3822" s="169">
        <v>19962.27</v>
      </c>
      <c r="E3822" s="169">
        <v>312.3</v>
      </c>
      <c r="F3822" s="169">
        <v>20274.57</v>
      </c>
      <c r="G3822" s="147">
        <v>9</v>
      </c>
    </row>
    <row r="3823" spans="1:7" ht="30" x14ac:dyDescent="0.25">
      <c r="A3823" s="166" t="s">
        <v>7766</v>
      </c>
      <c r="B3823" s="167" t="s">
        <v>7767</v>
      </c>
      <c r="C3823" s="168" t="s">
        <v>158</v>
      </c>
      <c r="D3823" s="169">
        <v>9735.2099999999991</v>
      </c>
      <c r="E3823" s="169">
        <v>273.89999999999998</v>
      </c>
      <c r="F3823" s="169">
        <v>10009.11</v>
      </c>
      <c r="G3823" s="147">
        <v>9</v>
      </c>
    </row>
    <row r="3824" spans="1:7" ht="30" x14ac:dyDescent="0.25">
      <c r="A3824" s="166" t="s">
        <v>7768</v>
      </c>
      <c r="B3824" s="167" t="s">
        <v>7769</v>
      </c>
      <c r="C3824" s="168" t="s">
        <v>158</v>
      </c>
      <c r="D3824" s="169">
        <v>7093.34</v>
      </c>
      <c r="E3824" s="169">
        <v>273.89999999999998</v>
      </c>
      <c r="F3824" s="169">
        <v>7367.24</v>
      </c>
      <c r="G3824" s="147">
        <v>9</v>
      </c>
    </row>
    <row r="3825" spans="1:7" ht="30" x14ac:dyDescent="0.25">
      <c r="A3825" s="166" t="s">
        <v>7770</v>
      </c>
      <c r="B3825" s="167" t="s">
        <v>7771</v>
      </c>
      <c r="C3825" s="168" t="s">
        <v>158</v>
      </c>
      <c r="D3825" s="169">
        <v>3688.45</v>
      </c>
      <c r="E3825" s="169">
        <v>273.89999999999998</v>
      </c>
      <c r="F3825" s="169">
        <v>3962.35</v>
      </c>
      <c r="G3825" s="147">
        <v>9</v>
      </c>
    </row>
    <row r="3826" spans="1:7" ht="30" x14ac:dyDescent="0.25">
      <c r="A3826" s="166" t="s">
        <v>7772</v>
      </c>
      <c r="B3826" s="167" t="s">
        <v>7773</v>
      </c>
      <c r="C3826" s="168" t="s">
        <v>158</v>
      </c>
      <c r="D3826" s="169">
        <v>3902.6</v>
      </c>
      <c r="E3826" s="169">
        <v>273.89999999999998</v>
      </c>
      <c r="F3826" s="169">
        <v>4176.5</v>
      </c>
      <c r="G3826" s="147">
        <v>9</v>
      </c>
    </row>
    <row r="3827" spans="1:7" ht="30" x14ac:dyDescent="0.25">
      <c r="A3827" s="166" t="s">
        <v>7774</v>
      </c>
      <c r="B3827" s="167" t="s">
        <v>7775</v>
      </c>
      <c r="C3827" s="168" t="s">
        <v>158</v>
      </c>
      <c r="D3827" s="169">
        <v>14430.6</v>
      </c>
      <c r="E3827" s="169">
        <v>642.20000000000005</v>
      </c>
      <c r="F3827" s="169">
        <v>15072.8</v>
      </c>
      <c r="G3827" s="147">
        <v>9</v>
      </c>
    </row>
    <row r="3828" spans="1:7" x14ac:dyDescent="0.25">
      <c r="A3828" s="166" t="s">
        <v>7776</v>
      </c>
      <c r="B3828" s="167" t="s">
        <v>7777</v>
      </c>
      <c r="C3828" s="168"/>
      <c r="D3828" s="169"/>
      <c r="E3828" s="169"/>
      <c r="F3828" s="169"/>
      <c r="G3828" s="147">
        <v>9</v>
      </c>
    </row>
    <row r="3829" spans="1:7" x14ac:dyDescent="0.25">
      <c r="A3829" s="166" t="s">
        <v>7778</v>
      </c>
      <c r="B3829" s="167" t="s">
        <v>7779</v>
      </c>
      <c r="C3829" s="168" t="s">
        <v>158</v>
      </c>
      <c r="D3829" s="169">
        <v>152.25</v>
      </c>
      <c r="E3829" s="169">
        <v>2.2799999999999998</v>
      </c>
      <c r="F3829" s="169">
        <v>154.53</v>
      </c>
      <c r="G3829" s="147">
        <v>9</v>
      </c>
    </row>
    <row r="3830" spans="1:7" x14ac:dyDescent="0.25">
      <c r="A3830" s="166" t="s">
        <v>7780</v>
      </c>
      <c r="B3830" s="167" t="s">
        <v>7781</v>
      </c>
      <c r="C3830" s="168" t="s">
        <v>158</v>
      </c>
      <c r="D3830" s="169">
        <v>9.8699999999999992</v>
      </c>
      <c r="E3830" s="169">
        <v>13.69</v>
      </c>
      <c r="F3830" s="169">
        <v>23.56</v>
      </c>
      <c r="G3830" s="147">
        <v>9</v>
      </c>
    </row>
    <row r="3831" spans="1:7" ht="30" x14ac:dyDescent="0.25">
      <c r="A3831" s="166" t="s">
        <v>7782</v>
      </c>
      <c r="B3831" s="167" t="s">
        <v>7783</v>
      </c>
      <c r="C3831" s="168" t="s">
        <v>158</v>
      </c>
      <c r="D3831" s="169">
        <v>227.43</v>
      </c>
      <c r="E3831" s="169">
        <v>2.2799999999999998</v>
      </c>
      <c r="F3831" s="169">
        <v>229.71</v>
      </c>
      <c r="G3831" s="147">
        <v>9</v>
      </c>
    </row>
    <row r="3832" spans="1:7" ht="30" x14ac:dyDescent="0.25">
      <c r="A3832" s="166" t="s">
        <v>7784</v>
      </c>
      <c r="B3832" s="167" t="s">
        <v>7785</v>
      </c>
      <c r="C3832" s="168" t="s">
        <v>158</v>
      </c>
      <c r="D3832" s="169">
        <v>2216.2600000000002</v>
      </c>
      <c r="E3832" s="169">
        <v>13.87</v>
      </c>
      <c r="F3832" s="169">
        <v>2230.13</v>
      </c>
      <c r="G3832" s="147">
        <v>9</v>
      </c>
    </row>
    <row r="3833" spans="1:7" ht="30" x14ac:dyDescent="0.25">
      <c r="A3833" s="166" t="s">
        <v>7786</v>
      </c>
      <c r="B3833" s="167" t="s">
        <v>7787</v>
      </c>
      <c r="C3833" s="168" t="s">
        <v>158</v>
      </c>
      <c r="D3833" s="169">
        <v>2441.42</v>
      </c>
      <c r="E3833" s="169">
        <v>20.79</v>
      </c>
      <c r="F3833" s="169">
        <v>2462.21</v>
      </c>
      <c r="G3833" s="147">
        <v>9</v>
      </c>
    </row>
    <row r="3834" spans="1:7" x14ac:dyDescent="0.25">
      <c r="A3834" s="166" t="s">
        <v>7788</v>
      </c>
      <c r="B3834" s="167" t="s">
        <v>7789</v>
      </c>
      <c r="C3834" s="168" t="s">
        <v>158</v>
      </c>
      <c r="D3834" s="169">
        <v>1083.46</v>
      </c>
      <c r="E3834" s="169">
        <v>16.149999999999999</v>
      </c>
      <c r="F3834" s="169">
        <v>1099.6099999999999</v>
      </c>
      <c r="G3834" s="147">
        <v>5</v>
      </c>
    </row>
    <row r="3835" spans="1:7" ht="30" x14ac:dyDescent="0.25">
      <c r="A3835" s="166" t="s">
        <v>7790</v>
      </c>
      <c r="B3835" s="167" t="s">
        <v>7791</v>
      </c>
      <c r="C3835" s="168" t="s">
        <v>158</v>
      </c>
      <c r="D3835" s="169">
        <v>3001.19</v>
      </c>
      <c r="E3835" s="169">
        <v>20.79</v>
      </c>
      <c r="F3835" s="169">
        <v>3021.98</v>
      </c>
      <c r="G3835" s="147">
        <v>9</v>
      </c>
    </row>
    <row r="3836" spans="1:7" x14ac:dyDescent="0.25">
      <c r="A3836" s="166" t="s">
        <v>7792</v>
      </c>
      <c r="B3836" s="167" t="s">
        <v>7793</v>
      </c>
      <c r="C3836" s="168" t="s">
        <v>158</v>
      </c>
      <c r="D3836" s="169">
        <v>344.4</v>
      </c>
      <c r="E3836" s="169">
        <v>20.79</v>
      </c>
      <c r="F3836" s="169">
        <v>365.19</v>
      </c>
      <c r="G3836" s="147">
        <v>9</v>
      </c>
    </row>
    <row r="3837" spans="1:7" ht="30" x14ac:dyDescent="0.25">
      <c r="A3837" s="166" t="s">
        <v>7794</v>
      </c>
      <c r="B3837" s="167" t="s">
        <v>7795</v>
      </c>
      <c r="C3837" s="168" t="s">
        <v>158</v>
      </c>
      <c r="D3837" s="169">
        <v>2493.09</v>
      </c>
      <c r="E3837" s="169">
        <v>20.79</v>
      </c>
      <c r="F3837" s="169">
        <v>2513.88</v>
      </c>
      <c r="G3837" s="147">
        <v>9</v>
      </c>
    </row>
    <row r="3838" spans="1:7" x14ac:dyDescent="0.25">
      <c r="A3838" s="166" t="s">
        <v>7796</v>
      </c>
      <c r="B3838" s="167" t="s">
        <v>7797</v>
      </c>
      <c r="C3838" s="168" t="s">
        <v>158</v>
      </c>
      <c r="D3838" s="169">
        <v>1140.67</v>
      </c>
      <c r="E3838" s="169">
        <v>13.87</v>
      </c>
      <c r="F3838" s="169">
        <v>1154.54</v>
      </c>
      <c r="G3838" s="147">
        <v>9</v>
      </c>
    </row>
    <row r="3839" spans="1:7" x14ac:dyDescent="0.25">
      <c r="A3839" s="166" t="s">
        <v>7798</v>
      </c>
      <c r="B3839" s="167" t="s">
        <v>7799</v>
      </c>
      <c r="C3839" s="168" t="s">
        <v>158</v>
      </c>
      <c r="D3839" s="169">
        <v>2537.73</v>
      </c>
      <c r="E3839" s="169">
        <v>16.149999999999999</v>
      </c>
      <c r="F3839" s="169">
        <v>2553.88</v>
      </c>
      <c r="G3839" s="147">
        <v>9</v>
      </c>
    </row>
    <row r="3840" spans="1:7" x14ac:dyDescent="0.25">
      <c r="A3840" s="166" t="s">
        <v>7800</v>
      </c>
      <c r="B3840" s="167" t="s">
        <v>7801</v>
      </c>
      <c r="C3840" s="168" t="s">
        <v>158</v>
      </c>
      <c r="D3840" s="169">
        <v>127.31</v>
      </c>
      <c r="E3840" s="169">
        <v>6.85</v>
      </c>
      <c r="F3840" s="169">
        <v>134.16</v>
      </c>
      <c r="G3840" s="147">
        <v>9</v>
      </c>
    </row>
    <row r="3841" spans="1:7" x14ac:dyDescent="0.25">
      <c r="A3841" s="166" t="s">
        <v>7802</v>
      </c>
      <c r="B3841" s="167" t="s">
        <v>7803</v>
      </c>
      <c r="C3841" s="168" t="s">
        <v>158</v>
      </c>
      <c r="D3841" s="169">
        <v>252.17</v>
      </c>
      <c r="E3841" s="169">
        <v>68.75</v>
      </c>
      <c r="F3841" s="169">
        <v>320.92</v>
      </c>
      <c r="G3841" s="147">
        <v>9</v>
      </c>
    </row>
    <row r="3842" spans="1:7" x14ac:dyDescent="0.25">
      <c r="A3842" s="166" t="s">
        <v>7804</v>
      </c>
      <c r="B3842" s="167" t="s">
        <v>7805</v>
      </c>
      <c r="C3842" s="168" t="s">
        <v>158</v>
      </c>
      <c r="D3842" s="169">
        <v>1622.06</v>
      </c>
      <c r="E3842" s="169">
        <v>47.06</v>
      </c>
      <c r="F3842" s="169">
        <v>1669.12</v>
      </c>
      <c r="G3842" s="147">
        <v>5</v>
      </c>
    </row>
    <row r="3843" spans="1:7" x14ac:dyDescent="0.25">
      <c r="A3843" s="166" t="s">
        <v>7806</v>
      </c>
      <c r="B3843" s="167" t="s">
        <v>7807</v>
      </c>
      <c r="C3843" s="168" t="s">
        <v>158</v>
      </c>
      <c r="D3843" s="169">
        <v>348.86</v>
      </c>
      <c r="E3843" s="169">
        <v>34.24</v>
      </c>
      <c r="F3843" s="169">
        <v>383.1</v>
      </c>
      <c r="G3843" s="147">
        <v>9</v>
      </c>
    </row>
    <row r="3844" spans="1:7" x14ac:dyDescent="0.25">
      <c r="A3844" s="166" t="s">
        <v>7808</v>
      </c>
      <c r="B3844" s="167" t="s">
        <v>7809</v>
      </c>
      <c r="C3844" s="168" t="s">
        <v>158</v>
      </c>
      <c r="D3844" s="169">
        <v>208.1</v>
      </c>
      <c r="E3844" s="169">
        <v>68.75</v>
      </c>
      <c r="F3844" s="169">
        <v>276.85000000000002</v>
      </c>
      <c r="G3844" s="147">
        <v>9</v>
      </c>
    </row>
    <row r="3845" spans="1:7" x14ac:dyDescent="0.25">
      <c r="A3845" s="166" t="s">
        <v>7810</v>
      </c>
      <c r="B3845" s="167" t="s">
        <v>7811</v>
      </c>
      <c r="C3845" s="168" t="s">
        <v>158</v>
      </c>
      <c r="D3845" s="169">
        <v>64.260000000000005</v>
      </c>
      <c r="E3845" s="169">
        <v>75.19</v>
      </c>
      <c r="F3845" s="169">
        <v>139.44999999999999</v>
      </c>
      <c r="G3845" s="147">
        <v>9</v>
      </c>
    </row>
    <row r="3846" spans="1:7" x14ac:dyDescent="0.25">
      <c r="A3846" s="166" t="s">
        <v>7812</v>
      </c>
      <c r="B3846" s="167" t="s">
        <v>7813</v>
      </c>
      <c r="C3846" s="168" t="s">
        <v>158</v>
      </c>
      <c r="D3846" s="169">
        <v>1178.79</v>
      </c>
      <c r="E3846" s="169">
        <v>68.75</v>
      </c>
      <c r="F3846" s="169">
        <v>1247.54</v>
      </c>
      <c r="G3846" s="147">
        <v>9</v>
      </c>
    </row>
    <row r="3847" spans="1:7" ht="30" x14ac:dyDescent="0.25">
      <c r="A3847" s="166" t="s">
        <v>7814</v>
      </c>
      <c r="B3847" s="167" t="s">
        <v>7815</v>
      </c>
      <c r="C3847" s="168" t="s">
        <v>158</v>
      </c>
      <c r="D3847" s="169">
        <v>1025.55</v>
      </c>
      <c r="E3847" s="169">
        <v>68.75</v>
      </c>
      <c r="F3847" s="169">
        <v>1094.3</v>
      </c>
      <c r="G3847" s="147">
        <v>9</v>
      </c>
    </row>
    <row r="3848" spans="1:7" ht="30" x14ac:dyDescent="0.25">
      <c r="A3848" s="166" t="s">
        <v>7816</v>
      </c>
      <c r="B3848" s="167" t="s">
        <v>7817</v>
      </c>
      <c r="C3848" s="168" t="s">
        <v>158</v>
      </c>
      <c r="D3848" s="169">
        <v>1819.44</v>
      </c>
      <c r="E3848" s="169">
        <v>68.75</v>
      </c>
      <c r="F3848" s="169">
        <v>1888.19</v>
      </c>
      <c r="G3848" s="147">
        <v>9</v>
      </c>
    </row>
    <row r="3849" spans="1:7" x14ac:dyDescent="0.25">
      <c r="A3849" s="166" t="s">
        <v>7818</v>
      </c>
      <c r="B3849" s="167" t="s">
        <v>7819</v>
      </c>
      <c r="C3849" s="168" t="s">
        <v>158</v>
      </c>
      <c r="D3849" s="169">
        <v>5356.51</v>
      </c>
      <c r="E3849" s="169">
        <v>312.27999999999997</v>
      </c>
      <c r="F3849" s="169">
        <v>5668.79</v>
      </c>
      <c r="G3849" s="147">
        <v>9</v>
      </c>
    </row>
    <row r="3850" spans="1:7" x14ac:dyDescent="0.25">
      <c r="A3850" s="166" t="s">
        <v>7820</v>
      </c>
      <c r="B3850" s="167" t="s">
        <v>7821</v>
      </c>
      <c r="C3850" s="168" t="s">
        <v>158</v>
      </c>
      <c r="D3850" s="169">
        <v>3475.04</v>
      </c>
      <c r="E3850" s="169">
        <v>183.22</v>
      </c>
      <c r="F3850" s="169">
        <v>3658.26</v>
      </c>
      <c r="G3850" s="147">
        <v>9</v>
      </c>
    </row>
    <row r="3851" spans="1:7" x14ac:dyDescent="0.25">
      <c r="A3851" s="166" t="s">
        <v>7822</v>
      </c>
      <c r="B3851" s="167" t="s">
        <v>7823</v>
      </c>
      <c r="C3851" s="168" t="s">
        <v>158</v>
      </c>
      <c r="D3851" s="169">
        <v>3739.33</v>
      </c>
      <c r="E3851" s="169">
        <v>183.22</v>
      </c>
      <c r="F3851" s="169">
        <v>3922.55</v>
      </c>
      <c r="G3851" s="147">
        <v>9</v>
      </c>
    </row>
    <row r="3852" spans="1:7" x14ac:dyDescent="0.25">
      <c r="A3852" s="166" t="s">
        <v>7824</v>
      </c>
      <c r="B3852" s="167" t="s">
        <v>7825</v>
      </c>
      <c r="C3852" s="168" t="s">
        <v>158</v>
      </c>
      <c r="D3852" s="169">
        <v>816.25</v>
      </c>
      <c r="E3852" s="169">
        <v>210.18</v>
      </c>
      <c r="F3852" s="169">
        <v>1026.43</v>
      </c>
      <c r="G3852" s="147">
        <v>9</v>
      </c>
    </row>
    <row r="3853" spans="1:7" x14ac:dyDescent="0.25">
      <c r="A3853" s="166" t="s">
        <v>7826</v>
      </c>
      <c r="B3853" s="167" t="s">
        <v>7827</v>
      </c>
      <c r="C3853" s="168"/>
      <c r="D3853" s="169"/>
      <c r="E3853" s="169"/>
      <c r="F3853" s="169"/>
      <c r="G3853" s="147">
        <v>9</v>
      </c>
    </row>
    <row r="3854" spans="1:7" x14ac:dyDescent="0.25">
      <c r="A3854" s="166" t="s">
        <v>7828</v>
      </c>
      <c r="B3854" s="167" t="s">
        <v>7829</v>
      </c>
      <c r="C3854" s="168" t="s">
        <v>471</v>
      </c>
      <c r="D3854" s="169">
        <v>1028.5999999999999</v>
      </c>
      <c r="E3854" s="169">
        <v>12</v>
      </c>
      <c r="F3854" s="169">
        <v>1040.5999999999999</v>
      </c>
      <c r="G3854" s="147">
        <v>9</v>
      </c>
    </row>
    <row r="3855" spans="1:7" x14ac:dyDescent="0.25">
      <c r="A3855" s="166" t="s">
        <v>7830</v>
      </c>
      <c r="B3855" s="167" t="s">
        <v>7831</v>
      </c>
      <c r="C3855" s="168" t="s">
        <v>471</v>
      </c>
      <c r="D3855" s="169">
        <v>1249.53</v>
      </c>
      <c r="E3855" s="169">
        <v>12</v>
      </c>
      <c r="F3855" s="169">
        <v>1261.53</v>
      </c>
      <c r="G3855" s="147">
        <v>9</v>
      </c>
    </row>
    <row r="3856" spans="1:7" x14ac:dyDescent="0.25">
      <c r="A3856" s="166" t="s">
        <v>7832</v>
      </c>
      <c r="B3856" s="167" t="s">
        <v>7833</v>
      </c>
      <c r="C3856" s="168" t="s">
        <v>471</v>
      </c>
      <c r="D3856" s="169">
        <v>1342.14</v>
      </c>
      <c r="E3856" s="169">
        <v>484.86</v>
      </c>
      <c r="F3856" s="169">
        <v>1827</v>
      </c>
      <c r="G3856" s="147">
        <v>9</v>
      </c>
    </row>
    <row r="3857" spans="1:7" x14ac:dyDescent="0.25">
      <c r="A3857" s="166" t="s">
        <v>7834</v>
      </c>
      <c r="B3857" s="167" t="s">
        <v>7835</v>
      </c>
      <c r="C3857" s="168" t="s">
        <v>471</v>
      </c>
      <c r="D3857" s="169">
        <v>1583.14</v>
      </c>
      <c r="E3857" s="169">
        <v>516.97</v>
      </c>
      <c r="F3857" s="169">
        <v>2100.11</v>
      </c>
      <c r="G3857" s="147">
        <v>9</v>
      </c>
    </row>
    <row r="3858" spans="1:7" x14ac:dyDescent="0.25">
      <c r="A3858" s="166" t="s">
        <v>7836</v>
      </c>
      <c r="B3858" s="167" t="s">
        <v>7837</v>
      </c>
      <c r="C3858" s="168" t="s">
        <v>471</v>
      </c>
      <c r="D3858" s="169">
        <v>1835.25</v>
      </c>
      <c r="E3858" s="169">
        <v>581.19000000000005</v>
      </c>
      <c r="F3858" s="169">
        <v>2416.44</v>
      </c>
      <c r="G3858" s="147">
        <v>9</v>
      </c>
    </row>
    <row r="3859" spans="1:7" x14ac:dyDescent="0.25">
      <c r="A3859" s="166" t="s">
        <v>7838</v>
      </c>
      <c r="B3859" s="167" t="s">
        <v>7839</v>
      </c>
      <c r="C3859" s="168" t="s">
        <v>471</v>
      </c>
      <c r="D3859" s="169">
        <v>2630.69</v>
      </c>
      <c r="E3859" s="169">
        <v>613.29999999999995</v>
      </c>
      <c r="F3859" s="169">
        <v>3243.99</v>
      </c>
      <c r="G3859" s="147">
        <v>9</v>
      </c>
    </row>
    <row r="3860" spans="1:7" x14ac:dyDescent="0.25">
      <c r="A3860" s="166" t="s">
        <v>7840</v>
      </c>
      <c r="B3860" s="167" t="s">
        <v>7841</v>
      </c>
      <c r="C3860" s="168" t="s">
        <v>726</v>
      </c>
      <c r="D3860" s="169">
        <v>20.78</v>
      </c>
      <c r="E3860" s="169">
        <v>26.43</v>
      </c>
      <c r="F3860" s="169">
        <v>47.21</v>
      </c>
      <c r="G3860" s="147">
        <v>9</v>
      </c>
    </row>
    <row r="3861" spans="1:7" x14ac:dyDescent="0.25">
      <c r="A3861" s="166" t="s">
        <v>7842</v>
      </c>
      <c r="B3861" s="167" t="s">
        <v>7843</v>
      </c>
      <c r="C3861" s="168" t="s">
        <v>158</v>
      </c>
      <c r="D3861" s="169">
        <v>169.82</v>
      </c>
      <c r="E3861" s="169">
        <v>14.75</v>
      </c>
      <c r="F3861" s="169">
        <v>184.57</v>
      </c>
      <c r="G3861" s="147">
        <v>9</v>
      </c>
    </row>
    <row r="3862" spans="1:7" x14ac:dyDescent="0.25">
      <c r="A3862" s="166" t="s">
        <v>7844</v>
      </c>
      <c r="B3862" s="167" t="s">
        <v>7845</v>
      </c>
      <c r="C3862" s="168"/>
      <c r="D3862" s="169"/>
      <c r="E3862" s="169"/>
      <c r="F3862" s="169"/>
      <c r="G3862" s="147">
        <v>9</v>
      </c>
    </row>
    <row r="3863" spans="1:7" x14ac:dyDescent="0.25">
      <c r="A3863" s="166" t="s">
        <v>7846</v>
      </c>
      <c r="B3863" s="167" t="s">
        <v>7847</v>
      </c>
      <c r="C3863" s="168"/>
      <c r="D3863" s="169"/>
      <c r="E3863" s="169"/>
      <c r="F3863" s="169"/>
      <c r="G3863" s="147">
        <v>9</v>
      </c>
    </row>
    <row r="3864" spans="1:7" x14ac:dyDescent="0.25">
      <c r="A3864" s="166" t="s">
        <v>7848</v>
      </c>
      <c r="B3864" s="167" t="s">
        <v>7849</v>
      </c>
      <c r="C3864" s="168" t="s">
        <v>158</v>
      </c>
      <c r="D3864" s="169">
        <v>6538.82</v>
      </c>
      <c r="E3864" s="169">
        <v>22.83</v>
      </c>
      <c r="F3864" s="169">
        <v>6561.65</v>
      </c>
      <c r="G3864" s="147">
        <v>9</v>
      </c>
    </row>
    <row r="3865" spans="1:7" x14ac:dyDescent="0.25">
      <c r="A3865" s="166" t="s">
        <v>7850</v>
      </c>
      <c r="B3865" s="167" t="s">
        <v>7851</v>
      </c>
      <c r="C3865" s="168" t="s">
        <v>268</v>
      </c>
      <c r="D3865" s="169">
        <v>2690.52</v>
      </c>
      <c r="E3865" s="169"/>
      <c r="F3865" s="169">
        <v>2690.52</v>
      </c>
      <c r="G3865" s="147">
        <v>9</v>
      </c>
    </row>
    <row r="3866" spans="1:7" x14ac:dyDescent="0.25">
      <c r="A3866" s="166" t="s">
        <v>7852</v>
      </c>
      <c r="B3866" s="167" t="s">
        <v>7853</v>
      </c>
      <c r="C3866" s="168" t="s">
        <v>268</v>
      </c>
      <c r="D3866" s="169">
        <v>3054.38</v>
      </c>
      <c r="E3866" s="169"/>
      <c r="F3866" s="169">
        <v>3054.38</v>
      </c>
      <c r="G3866" s="147">
        <v>9</v>
      </c>
    </row>
    <row r="3867" spans="1:7" x14ac:dyDescent="0.25">
      <c r="A3867" s="166" t="s">
        <v>7854</v>
      </c>
      <c r="B3867" s="167" t="s">
        <v>7855</v>
      </c>
      <c r="C3867" s="168"/>
      <c r="D3867" s="169"/>
      <c r="E3867" s="169"/>
      <c r="F3867" s="169"/>
      <c r="G3867" s="147">
        <v>5</v>
      </c>
    </row>
    <row r="3868" spans="1:7" x14ac:dyDescent="0.25">
      <c r="A3868" s="166" t="s">
        <v>7856</v>
      </c>
      <c r="B3868" s="167" t="s">
        <v>7857</v>
      </c>
      <c r="C3868" s="168" t="s">
        <v>210</v>
      </c>
      <c r="D3868" s="169">
        <v>10643.63</v>
      </c>
      <c r="E3868" s="169"/>
      <c r="F3868" s="169">
        <v>10643.63</v>
      </c>
      <c r="G3868" s="147">
        <v>9</v>
      </c>
    </row>
    <row r="3869" spans="1:7" x14ac:dyDescent="0.25">
      <c r="A3869" s="166" t="s">
        <v>7858</v>
      </c>
      <c r="B3869" s="167" t="s">
        <v>7859</v>
      </c>
      <c r="C3869" s="168" t="s">
        <v>210</v>
      </c>
      <c r="D3869" s="169">
        <v>8882.7800000000007</v>
      </c>
      <c r="E3869" s="169"/>
      <c r="F3869" s="169">
        <v>8882.7800000000007</v>
      </c>
      <c r="G3869" s="147">
        <v>9</v>
      </c>
    </row>
    <row r="3870" spans="1:7" ht="30" x14ac:dyDescent="0.25">
      <c r="A3870" s="166" t="s">
        <v>7860</v>
      </c>
      <c r="B3870" s="167" t="s">
        <v>7861</v>
      </c>
      <c r="C3870" s="168" t="s">
        <v>210</v>
      </c>
      <c r="D3870" s="169">
        <v>4561.62</v>
      </c>
      <c r="E3870" s="169"/>
      <c r="F3870" s="169">
        <v>4561.62</v>
      </c>
      <c r="G3870" s="147">
        <v>9</v>
      </c>
    </row>
    <row r="3871" spans="1:7" x14ac:dyDescent="0.25">
      <c r="A3871" s="166" t="s">
        <v>7862</v>
      </c>
      <c r="B3871" s="167" t="s">
        <v>7863</v>
      </c>
      <c r="C3871" s="168"/>
      <c r="D3871" s="169"/>
      <c r="E3871" s="169"/>
      <c r="F3871" s="169"/>
      <c r="G3871" s="147">
        <v>9</v>
      </c>
    </row>
    <row r="3872" spans="1:7" x14ac:dyDescent="0.25">
      <c r="A3872" s="166" t="s">
        <v>7864</v>
      </c>
      <c r="B3872" s="167" t="s">
        <v>7865</v>
      </c>
      <c r="C3872" s="168"/>
      <c r="D3872" s="169"/>
      <c r="E3872" s="169"/>
      <c r="F3872" s="169"/>
      <c r="G3872" s="147">
        <v>9</v>
      </c>
    </row>
    <row r="3873" spans="1:7" x14ac:dyDescent="0.25">
      <c r="A3873" s="166" t="s">
        <v>7866</v>
      </c>
      <c r="B3873" s="167" t="s">
        <v>7867</v>
      </c>
      <c r="C3873" s="168" t="s">
        <v>210</v>
      </c>
      <c r="D3873" s="169">
        <v>2148.86</v>
      </c>
      <c r="E3873" s="169"/>
      <c r="F3873" s="169">
        <v>2148.86</v>
      </c>
      <c r="G3873" s="147">
        <v>9</v>
      </c>
    </row>
    <row r="3874" spans="1:7" x14ac:dyDescent="0.25">
      <c r="A3874" s="166" t="s">
        <v>7868</v>
      </c>
      <c r="B3874" s="167" t="s">
        <v>7869</v>
      </c>
      <c r="C3874" s="168"/>
      <c r="D3874" s="169"/>
      <c r="E3874" s="169"/>
      <c r="F3874" s="169"/>
      <c r="G3874" s="147">
        <v>9</v>
      </c>
    </row>
    <row r="3875" spans="1:7" x14ac:dyDescent="0.25">
      <c r="A3875" s="166" t="s">
        <v>7870</v>
      </c>
      <c r="B3875" s="167" t="s">
        <v>7871</v>
      </c>
      <c r="C3875" s="168" t="s">
        <v>210</v>
      </c>
      <c r="D3875" s="169">
        <v>2589.89</v>
      </c>
      <c r="E3875" s="169"/>
      <c r="F3875" s="169">
        <v>2589.89</v>
      </c>
      <c r="G3875" s="147">
        <v>9</v>
      </c>
    </row>
    <row r="3876" spans="1:7" x14ac:dyDescent="0.25">
      <c r="A3876" s="166" t="s">
        <v>7872</v>
      </c>
      <c r="B3876" s="167" t="s">
        <v>7873</v>
      </c>
      <c r="C3876" s="168"/>
      <c r="D3876" s="169"/>
      <c r="E3876" s="169"/>
      <c r="F3876" s="169"/>
      <c r="G3876" s="147">
        <v>2</v>
      </c>
    </row>
    <row r="3877" spans="1:7" x14ac:dyDescent="0.25">
      <c r="A3877" s="166" t="s">
        <v>7874</v>
      </c>
      <c r="B3877" s="167" t="s">
        <v>7875</v>
      </c>
      <c r="C3877" s="168"/>
      <c r="D3877" s="169"/>
      <c r="E3877" s="169"/>
      <c r="F3877" s="169"/>
      <c r="G3877" s="147">
        <v>5</v>
      </c>
    </row>
    <row r="3878" spans="1:7" ht="30" x14ac:dyDescent="0.25">
      <c r="A3878" s="166" t="s">
        <v>7876</v>
      </c>
      <c r="B3878" s="167" t="s">
        <v>7877</v>
      </c>
      <c r="C3878" s="168" t="s">
        <v>158</v>
      </c>
      <c r="D3878" s="169">
        <v>854.76</v>
      </c>
      <c r="E3878" s="169">
        <v>13.69</v>
      </c>
      <c r="F3878" s="169">
        <v>868.45</v>
      </c>
      <c r="G3878" s="147">
        <v>9</v>
      </c>
    </row>
    <row r="3879" spans="1:7" x14ac:dyDescent="0.25">
      <c r="A3879" s="166" t="s">
        <v>7878</v>
      </c>
      <c r="B3879" s="167" t="s">
        <v>7879</v>
      </c>
      <c r="C3879" s="168" t="s">
        <v>158</v>
      </c>
      <c r="D3879" s="169">
        <v>14009.06</v>
      </c>
      <c r="E3879" s="169"/>
      <c r="F3879" s="169">
        <v>14009.06</v>
      </c>
      <c r="G3879" s="147">
        <v>9</v>
      </c>
    </row>
    <row r="3880" spans="1:7" x14ac:dyDescent="0.25">
      <c r="A3880" s="166" t="s">
        <v>7880</v>
      </c>
      <c r="B3880" s="167" t="s">
        <v>7881</v>
      </c>
      <c r="C3880" s="168" t="s">
        <v>471</v>
      </c>
      <c r="D3880" s="169">
        <v>191.88</v>
      </c>
      <c r="E3880" s="169">
        <v>45.65</v>
      </c>
      <c r="F3880" s="169">
        <v>237.53</v>
      </c>
      <c r="G3880" s="147">
        <v>9</v>
      </c>
    </row>
    <row r="3881" spans="1:7" ht="30" x14ac:dyDescent="0.25">
      <c r="A3881" s="166" t="s">
        <v>7882</v>
      </c>
      <c r="B3881" s="167" t="s">
        <v>7883</v>
      </c>
      <c r="C3881" s="168" t="s">
        <v>471</v>
      </c>
      <c r="D3881" s="169">
        <v>1895.81</v>
      </c>
      <c r="E3881" s="169"/>
      <c r="F3881" s="169">
        <v>1895.81</v>
      </c>
      <c r="G3881" s="147">
        <v>5</v>
      </c>
    </row>
    <row r="3882" spans="1:7" ht="30" x14ac:dyDescent="0.25">
      <c r="A3882" s="166" t="s">
        <v>7884</v>
      </c>
      <c r="B3882" s="167" t="s">
        <v>7885</v>
      </c>
      <c r="C3882" s="168" t="s">
        <v>471</v>
      </c>
      <c r="D3882" s="169">
        <v>5860.44</v>
      </c>
      <c r="E3882" s="169"/>
      <c r="F3882" s="169">
        <v>5860.44</v>
      </c>
      <c r="G3882" s="147">
        <v>9</v>
      </c>
    </row>
    <row r="3883" spans="1:7" x14ac:dyDescent="0.25">
      <c r="A3883" s="166" t="s">
        <v>7886</v>
      </c>
      <c r="B3883" s="167" t="s">
        <v>7887</v>
      </c>
      <c r="C3883" s="168" t="s">
        <v>471</v>
      </c>
      <c r="D3883" s="169">
        <v>1599.48</v>
      </c>
      <c r="E3883" s="169">
        <v>114.13</v>
      </c>
      <c r="F3883" s="169">
        <v>1713.61</v>
      </c>
      <c r="G3883" s="147">
        <v>9</v>
      </c>
    </row>
    <row r="3884" spans="1:7" x14ac:dyDescent="0.25">
      <c r="A3884" s="166" t="s">
        <v>7888</v>
      </c>
      <c r="B3884" s="167" t="s">
        <v>7889</v>
      </c>
      <c r="C3884" s="168" t="s">
        <v>158</v>
      </c>
      <c r="D3884" s="169">
        <v>2649.7</v>
      </c>
      <c r="E3884" s="169">
        <v>13.69</v>
      </c>
      <c r="F3884" s="169">
        <v>2663.39</v>
      </c>
      <c r="G3884" s="147">
        <v>9</v>
      </c>
    </row>
    <row r="3885" spans="1:7" ht="30" x14ac:dyDescent="0.25">
      <c r="A3885" s="166" t="s">
        <v>7890</v>
      </c>
      <c r="B3885" s="167" t="s">
        <v>7891</v>
      </c>
      <c r="C3885" s="168" t="s">
        <v>471</v>
      </c>
      <c r="D3885" s="169">
        <v>3297.64</v>
      </c>
      <c r="E3885" s="169">
        <v>621.64</v>
      </c>
      <c r="F3885" s="169">
        <v>3919.28</v>
      </c>
      <c r="G3885" s="147">
        <v>2</v>
      </c>
    </row>
    <row r="3886" spans="1:7" x14ac:dyDescent="0.25">
      <c r="A3886" s="166" t="s">
        <v>7892</v>
      </c>
      <c r="B3886" s="167" t="s">
        <v>7893</v>
      </c>
      <c r="C3886" s="168"/>
      <c r="D3886" s="169"/>
      <c r="E3886" s="169"/>
      <c r="F3886" s="169"/>
      <c r="G3886" s="147">
        <v>5</v>
      </c>
    </row>
    <row r="3887" spans="1:7" ht="30" x14ac:dyDescent="0.25">
      <c r="A3887" s="166" t="s">
        <v>7894</v>
      </c>
      <c r="B3887" s="167" t="s">
        <v>7895</v>
      </c>
      <c r="C3887" s="168" t="s">
        <v>158</v>
      </c>
      <c r="D3887" s="169">
        <v>3939.37</v>
      </c>
      <c r="E3887" s="169">
        <v>1008.96</v>
      </c>
      <c r="F3887" s="169">
        <v>4948.33</v>
      </c>
      <c r="G3887" s="147">
        <v>9</v>
      </c>
    </row>
    <row r="3888" spans="1:7" x14ac:dyDescent="0.25">
      <c r="A3888" s="166" t="s">
        <v>7896</v>
      </c>
      <c r="B3888" s="167" t="s">
        <v>7897</v>
      </c>
      <c r="C3888" s="168" t="s">
        <v>158</v>
      </c>
      <c r="D3888" s="169">
        <v>892.39</v>
      </c>
      <c r="E3888" s="169">
        <v>315.3</v>
      </c>
      <c r="F3888" s="169">
        <v>1207.69</v>
      </c>
      <c r="G3888" s="147">
        <v>5</v>
      </c>
    </row>
    <row r="3889" spans="1:7" x14ac:dyDescent="0.25">
      <c r="A3889" s="166" t="s">
        <v>7898</v>
      </c>
      <c r="B3889" s="167" t="s">
        <v>7899</v>
      </c>
      <c r="C3889" s="168" t="s">
        <v>158</v>
      </c>
      <c r="D3889" s="169">
        <v>1282.8</v>
      </c>
      <c r="E3889" s="169">
        <v>315.3</v>
      </c>
      <c r="F3889" s="169">
        <v>1598.1</v>
      </c>
      <c r="G3889" s="147">
        <v>9</v>
      </c>
    </row>
    <row r="3890" spans="1:7" x14ac:dyDescent="0.25">
      <c r="A3890" s="166" t="s">
        <v>7900</v>
      </c>
      <c r="B3890" s="167" t="s">
        <v>7901</v>
      </c>
      <c r="C3890" s="168" t="s">
        <v>158</v>
      </c>
      <c r="D3890" s="169">
        <v>1277.1099999999999</v>
      </c>
      <c r="E3890" s="169">
        <v>315.3</v>
      </c>
      <c r="F3890" s="169">
        <v>1592.41</v>
      </c>
      <c r="G3890" s="147">
        <v>2</v>
      </c>
    </row>
    <row r="3891" spans="1:7" x14ac:dyDescent="0.25">
      <c r="A3891" s="166" t="s">
        <v>7902</v>
      </c>
      <c r="B3891" s="167" t="s">
        <v>7903</v>
      </c>
      <c r="C3891" s="168" t="s">
        <v>158</v>
      </c>
      <c r="D3891" s="169">
        <v>2746.46</v>
      </c>
      <c r="E3891" s="169">
        <v>630.6</v>
      </c>
      <c r="F3891" s="169">
        <v>3377.06</v>
      </c>
      <c r="G3891" s="147">
        <v>5</v>
      </c>
    </row>
    <row r="3892" spans="1:7" x14ac:dyDescent="0.25">
      <c r="A3892" s="166" t="s">
        <v>7904</v>
      </c>
      <c r="B3892" s="167" t="s">
        <v>7905</v>
      </c>
      <c r="C3892" s="168" t="s">
        <v>158</v>
      </c>
      <c r="D3892" s="169">
        <v>686.42</v>
      </c>
      <c r="E3892" s="169">
        <v>10.06</v>
      </c>
      <c r="F3892" s="169">
        <v>696.48</v>
      </c>
      <c r="G3892" s="147">
        <v>9</v>
      </c>
    </row>
    <row r="3893" spans="1:7" ht="30" x14ac:dyDescent="0.25">
      <c r="A3893" s="166" t="s">
        <v>7906</v>
      </c>
      <c r="B3893" s="167" t="s">
        <v>7907</v>
      </c>
      <c r="C3893" s="168" t="s">
        <v>158</v>
      </c>
      <c r="D3893" s="169">
        <v>987.7</v>
      </c>
      <c r="E3893" s="169">
        <v>182.6</v>
      </c>
      <c r="F3893" s="169">
        <v>1170.3</v>
      </c>
      <c r="G3893" s="147">
        <v>9</v>
      </c>
    </row>
    <row r="3894" spans="1:7" x14ac:dyDescent="0.25">
      <c r="A3894" s="166" t="s">
        <v>7908</v>
      </c>
      <c r="B3894" s="167" t="s">
        <v>7909</v>
      </c>
      <c r="C3894" s="168" t="s">
        <v>158</v>
      </c>
      <c r="D3894" s="169">
        <v>225.3</v>
      </c>
      <c r="E3894" s="169">
        <v>45.65</v>
      </c>
      <c r="F3894" s="169">
        <v>270.95</v>
      </c>
      <c r="G3894" s="147">
        <v>9</v>
      </c>
    </row>
    <row r="3895" spans="1:7" x14ac:dyDescent="0.25">
      <c r="A3895" s="166" t="s">
        <v>7910</v>
      </c>
      <c r="B3895" s="167" t="s">
        <v>7911</v>
      </c>
      <c r="C3895" s="168" t="s">
        <v>158</v>
      </c>
      <c r="D3895" s="169">
        <v>508.61</v>
      </c>
      <c r="E3895" s="169">
        <v>13.69</v>
      </c>
      <c r="F3895" s="169">
        <v>522.29999999999995</v>
      </c>
      <c r="G3895" s="147">
        <v>9</v>
      </c>
    </row>
    <row r="3896" spans="1:7" ht="30" x14ac:dyDescent="0.25">
      <c r="A3896" s="166" t="s">
        <v>7912</v>
      </c>
      <c r="B3896" s="167" t="s">
        <v>7913</v>
      </c>
      <c r="C3896" s="168" t="s">
        <v>158</v>
      </c>
      <c r="D3896" s="169">
        <v>1123.81</v>
      </c>
      <c r="E3896" s="169">
        <v>185.2</v>
      </c>
      <c r="F3896" s="169">
        <v>1309.01</v>
      </c>
      <c r="G3896" s="147">
        <v>9</v>
      </c>
    </row>
    <row r="3897" spans="1:7" x14ac:dyDescent="0.25">
      <c r="A3897" s="166" t="s">
        <v>7914</v>
      </c>
      <c r="B3897" s="167" t="s">
        <v>7915</v>
      </c>
      <c r="C3897" s="168" t="s">
        <v>158</v>
      </c>
      <c r="D3897" s="169">
        <v>4246.1899999999996</v>
      </c>
      <c r="E3897" s="169">
        <v>185.2</v>
      </c>
      <c r="F3897" s="169">
        <v>4431.3900000000003</v>
      </c>
      <c r="G3897" s="147">
        <v>9</v>
      </c>
    </row>
    <row r="3898" spans="1:7" x14ac:dyDescent="0.25">
      <c r="A3898" s="166" t="s">
        <v>7916</v>
      </c>
      <c r="B3898" s="167" t="s">
        <v>7917</v>
      </c>
      <c r="C3898" s="168" t="s">
        <v>158</v>
      </c>
      <c r="D3898" s="169">
        <v>12145.69</v>
      </c>
      <c r="E3898" s="169">
        <v>185.2</v>
      </c>
      <c r="F3898" s="169">
        <v>12330.89</v>
      </c>
      <c r="G3898" s="147">
        <v>9</v>
      </c>
    </row>
    <row r="3899" spans="1:7" x14ac:dyDescent="0.25">
      <c r="A3899" s="166" t="s">
        <v>7918</v>
      </c>
      <c r="B3899" s="167" t="s">
        <v>7919</v>
      </c>
      <c r="C3899" s="168" t="s">
        <v>158</v>
      </c>
      <c r="D3899" s="169">
        <v>1188.8499999999999</v>
      </c>
      <c r="E3899" s="169">
        <v>3.35</v>
      </c>
      <c r="F3899" s="169">
        <v>1192.2</v>
      </c>
      <c r="G3899" s="147">
        <v>9</v>
      </c>
    </row>
    <row r="3900" spans="1:7" ht="30" x14ac:dyDescent="0.25">
      <c r="A3900" s="166" t="s">
        <v>7920</v>
      </c>
      <c r="B3900" s="167" t="s">
        <v>7921</v>
      </c>
      <c r="C3900" s="168" t="s">
        <v>471</v>
      </c>
      <c r="D3900" s="169">
        <v>12433.44</v>
      </c>
      <c r="E3900" s="169">
        <v>239.46</v>
      </c>
      <c r="F3900" s="169">
        <v>12672.9</v>
      </c>
      <c r="G3900" s="147">
        <v>5</v>
      </c>
    </row>
    <row r="3901" spans="1:7" ht="30" x14ac:dyDescent="0.25">
      <c r="A3901" s="166" t="s">
        <v>7922</v>
      </c>
      <c r="B3901" s="167" t="s">
        <v>7923</v>
      </c>
      <c r="C3901" s="168" t="s">
        <v>471</v>
      </c>
      <c r="D3901" s="169">
        <v>18794.78</v>
      </c>
      <c r="E3901" s="169">
        <v>239.46</v>
      </c>
      <c r="F3901" s="169">
        <v>19034.240000000002</v>
      </c>
      <c r="G3901" s="147">
        <v>9</v>
      </c>
    </row>
    <row r="3902" spans="1:7" ht="30" x14ac:dyDescent="0.25">
      <c r="A3902" s="166" t="s">
        <v>7924</v>
      </c>
      <c r="B3902" s="167" t="s">
        <v>7925</v>
      </c>
      <c r="C3902" s="168" t="s">
        <v>158</v>
      </c>
      <c r="D3902" s="169">
        <v>1765.7</v>
      </c>
      <c r="E3902" s="169">
        <v>159.63999999999999</v>
      </c>
      <c r="F3902" s="169">
        <v>1925.34</v>
      </c>
      <c r="G3902" s="147">
        <v>9</v>
      </c>
    </row>
    <row r="3903" spans="1:7" ht="45" x14ac:dyDescent="0.25">
      <c r="A3903" s="166" t="s">
        <v>7926</v>
      </c>
      <c r="B3903" s="167" t="s">
        <v>7927</v>
      </c>
      <c r="C3903" s="168" t="s">
        <v>158</v>
      </c>
      <c r="D3903" s="169">
        <v>2195.8000000000002</v>
      </c>
      <c r="E3903" s="169">
        <v>239.46</v>
      </c>
      <c r="F3903" s="169">
        <v>2435.2600000000002</v>
      </c>
      <c r="G3903" s="147">
        <v>9</v>
      </c>
    </row>
    <row r="3904" spans="1:7" ht="45" x14ac:dyDescent="0.25">
      <c r="A3904" s="166" t="s">
        <v>7928</v>
      </c>
      <c r="B3904" s="167" t="s">
        <v>7929</v>
      </c>
      <c r="C3904" s="168" t="s">
        <v>158</v>
      </c>
      <c r="D3904" s="169">
        <v>5553.88</v>
      </c>
      <c r="E3904" s="169">
        <v>315.3</v>
      </c>
      <c r="F3904" s="169">
        <v>5869.18</v>
      </c>
      <c r="G3904" s="147">
        <v>9</v>
      </c>
    </row>
    <row r="3905" spans="1:7" x14ac:dyDescent="0.25">
      <c r="A3905" s="166" t="s">
        <v>7930</v>
      </c>
      <c r="B3905" s="167" t="s">
        <v>7931</v>
      </c>
      <c r="C3905" s="168"/>
      <c r="D3905" s="169"/>
      <c r="E3905" s="169"/>
      <c r="F3905" s="169"/>
      <c r="G3905" s="147">
        <v>9</v>
      </c>
    </row>
    <row r="3906" spans="1:7" x14ac:dyDescent="0.25">
      <c r="A3906" s="166" t="s">
        <v>7932</v>
      </c>
      <c r="B3906" s="167" t="s">
        <v>7933</v>
      </c>
      <c r="C3906" s="168" t="s">
        <v>158</v>
      </c>
      <c r="D3906" s="169">
        <v>23.51</v>
      </c>
      <c r="E3906" s="169">
        <v>12.61</v>
      </c>
      <c r="F3906" s="169">
        <v>36.119999999999997</v>
      </c>
      <c r="G3906" s="147">
        <v>9</v>
      </c>
    </row>
    <row r="3907" spans="1:7" x14ac:dyDescent="0.25">
      <c r="A3907" s="166" t="s">
        <v>7934</v>
      </c>
      <c r="B3907" s="167" t="s">
        <v>7935</v>
      </c>
      <c r="C3907" s="168" t="s">
        <v>158</v>
      </c>
      <c r="D3907" s="169">
        <v>40.56</v>
      </c>
      <c r="E3907" s="169">
        <v>12.61</v>
      </c>
      <c r="F3907" s="169">
        <v>53.17</v>
      </c>
      <c r="G3907" s="147">
        <v>9</v>
      </c>
    </row>
    <row r="3908" spans="1:7" x14ac:dyDescent="0.25">
      <c r="A3908" s="166" t="s">
        <v>7936</v>
      </c>
      <c r="B3908" s="167" t="s">
        <v>7937</v>
      </c>
      <c r="C3908" s="168" t="s">
        <v>158</v>
      </c>
      <c r="D3908" s="169"/>
      <c r="E3908" s="169">
        <v>185.2</v>
      </c>
      <c r="F3908" s="169">
        <v>185.2</v>
      </c>
      <c r="G3908" s="147">
        <v>9</v>
      </c>
    </row>
    <row r="3909" spans="1:7" x14ac:dyDescent="0.25">
      <c r="A3909" s="166" t="s">
        <v>7938</v>
      </c>
      <c r="B3909" s="167" t="s">
        <v>7939</v>
      </c>
      <c r="C3909" s="168" t="s">
        <v>158</v>
      </c>
      <c r="D3909" s="169"/>
      <c r="E3909" s="169">
        <v>185.2</v>
      </c>
      <c r="F3909" s="169">
        <v>185.2</v>
      </c>
      <c r="G3909" s="147">
        <v>9</v>
      </c>
    </row>
    <row r="3910" spans="1:7" ht="30" x14ac:dyDescent="0.25">
      <c r="A3910" s="166" t="s">
        <v>7940</v>
      </c>
      <c r="B3910" s="167" t="s">
        <v>7941</v>
      </c>
      <c r="C3910" s="168" t="s">
        <v>158</v>
      </c>
      <c r="D3910" s="169">
        <v>15465.24</v>
      </c>
      <c r="E3910" s="169">
        <v>16.760000000000002</v>
      </c>
      <c r="F3910" s="169">
        <v>15482</v>
      </c>
      <c r="G3910" s="147">
        <v>9</v>
      </c>
    </row>
    <row r="3911" spans="1:7" x14ac:dyDescent="0.25">
      <c r="A3911" s="166" t="s">
        <v>7942</v>
      </c>
      <c r="B3911" s="167" t="s">
        <v>7943</v>
      </c>
      <c r="C3911" s="168" t="s">
        <v>158</v>
      </c>
      <c r="D3911" s="169">
        <v>2245.46</v>
      </c>
      <c r="E3911" s="169">
        <v>16.760000000000002</v>
      </c>
      <c r="F3911" s="169">
        <v>2262.2199999999998</v>
      </c>
      <c r="G3911" s="147">
        <v>9</v>
      </c>
    </row>
    <row r="3912" spans="1:7" ht="30" x14ac:dyDescent="0.25">
      <c r="A3912" s="166" t="s">
        <v>7944</v>
      </c>
      <c r="B3912" s="167" t="s">
        <v>7945</v>
      </c>
      <c r="C3912" s="168"/>
      <c r="D3912" s="169"/>
      <c r="E3912" s="169"/>
      <c r="F3912" s="169"/>
      <c r="G3912" s="147">
        <v>9</v>
      </c>
    </row>
    <row r="3913" spans="1:7" x14ac:dyDescent="0.25">
      <c r="A3913" s="166" t="s">
        <v>7946</v>
      </c>
      <c r="B3913" s="167" t="s">
        <v>7947</v>
      </c>
      <c r="C3913" s="168"/>
      <c r="D3913" s="169"/>
      <c r="E3913" s="169"/>
      <c r="F3913" s="169"/>
      <c r="G3913" s="147">
        <v>9</v>
      </c>
    </row>
    <row r="3914" spans="1:7" x14ac:dyDescent="0.25">
      <c r="A3914" s="166" t="s">
        <v>7948</v>
      </c>
      <c r="B3914" s="167" t="s">
        <v>7949</v>
      </c>
      <c r="C3914" s="168" t="s">
        <v>158</v>
      </c>
      <c r="D3914" s="169">
        <v>2538.9499999999998</v>
      </c>
      <c r="E3914" s="169">
        <v>82.36</v>
      </c>
      <c r="F3914" s="169">
        <v>2621.31</v>
      </c>
      <c r="G3914" s="147">
        <v>9</v>
      </c>
    </row>
    <row r="3915" spans="1:7" x14ac:dyDescent="0.25">
      <c r="A3915" s="166" t="s">
        <v>7950</v>
      </c>
      <c r="B3915" s="167" t="s">
        <v>7951</v>
      </c>
      <c r="C3915" s="168" t="s">
        <v>210</v>
      </c>
      <c r="D3915" s="169">
        <v>1108.56</v>
      </c>
      <c r="E3915" s="169">
        <v>9.2899999999999991</v>
      </c>
      <c r="F3915" s="169">
        <v>1117.8499999999999</v>
      </c>
      <c r="G3915" s="147">
        <v>9</v>
      </c>
    </row>
    <row r="3916" spans="1:7" ht="30" x14ac:dyDescent="0.25">
      <c r="A3916" s="166" t="s">
        <v>7952</v>
      </c>
      <c r="B3916" s="167" t="s">
        <v>7953</v>
      </c>
      <c r="C3916" s="168" t="s">
        <v>210</v>
      </c>
      <c r="D3916" s="169">
        <v>3040.29</v>
      </c>
      <c r="E3916" s="169">
        <v>9.2899999999999991</v>
      </c>
      <c r="F3916" s="169">
        <v>3049.58</v>
      </c>
      <c r="G3916" s="147">
        <v>9</v>
      </c>
    </row>
    <row r="3917" spans="1:7" x14ac:dyDescent="0.25">
      <c r="A3917" s="166" t="s">
        <v>7954</v>
      </c>
      <c r="B3917" s="167" t="s">
        <v>7955</v>
      </c>
      <c r="C3917" s="168" t="s">
        <v>158</v>
      </c>
      <c r="D3917" s="169">
        <v>1027.69</v>
      </c>
      <c r="E3917" s="169">
        <v>4.6399999999999997</v>
      </c>
      <c r="F3917" s="169">
        <v>1032.33</v>
      </c>
      <c r="G3917" s="147">
        <v>9</v>
      </c>
    </row>
    <row r="3918" spans="1:7" ht="30" x14ac:dyDescent="0.25">
      <c r="A3918" s="166" t="s">
        <v>7956</v>
      </c>
      <c r="B3918" s="167" t="s">
        <v>7957</v>
      </c>
      <c r="C3918" s="168" t="s">
        <v>158</v>
      </c>
      <c r="D3918" s="169">
        <v>23469.77</v>
      </c>
      <c r="E3918" s="169">
        <v>165.15</v>
      </c>
      <c r="F3918" s="169">
        <v>23634.92</v>
      </c>
      <c r="G3918" s="147">
        <v>9</v>
      </c>
    </row>
    <row r="3919" spans="1:7" x14ac:dyDescent="0.25">
      <c r="A3919" s="166" t="s">
        <v>7958</v>
      </c>
      <c r="B3919" s="167" t="s">
        <v>7959</v>
      </c>
      <c r="C3919" s="168" t="s">
        <v>210</v>
      </c>
      <c r="D3919" s="169">
        <v>5633.72</v>
      </c>
      <c r="E3919" s="169">
        <v>29.88</v>
      </c>
      <c r="F3919" s="169">
        <v>5663.6</v>
      </c>
      <c r="G3919" s="147">
        <v>9</v>
      </c>
    </row>
    <row r="3920" spans="1:7" ht="30" x14ac:dyDescent="0.25">
      <c r="A3920" s="166" t="s">
        <v>7960</v>
      </c>
      <c r="B3920" s="167" t="s">
        <v>7961</v>
      </c>
      <c r="C3920" s="168" t="s">
        <v>158</v>
      </c>
      <c r="D3920" s="169">
        <v>111691.06</v>
      </c>
      <c r="E3920" s="169"/>
      <c r="F3920" s="169">
        <v>111691.06</v>
      </c>
      <c r="G3920" s="147">
        <v>5</v>
      </c>
    </row>
    <row r="3921" spans="1:7" ht="30" x14ac:dyDescent="0.25">
      <c r="A3921" s="166" t="s">
        <v>7962</v>
      </c>
      <c r="B3921" s="167" t="s">
        <v>7963</v>
      </c>
      <c r="C3921" s="168" t="s">
        <v>158</v>
      </c>
      <c r="D3921" s="169">
        <v>58676.46</v>
      </c>
      <c r="E3921" s="169">
        <v>266.94</v>
      </c>
      <c r="F3921" s="169">
        <v>58943.4</v>
      </c>
      <c r="G3921" s="147">
        <v>9</v>
      </c>
    </row>
    <row r="3922" spans="1:7" ht="30" x14ac:dyDescent="0.25">
      <c r="A3922" s="166" t="s">
        <v>7964</v>
      </c>
      <c r="B3922" s="167" t="s">
        <v>7965</v>
      </c>
      <c r="C3922" s="168" t="s">
        <v>471</v>
      </c>
      <c r="D3922" s="169">
        <v>503651.11</v>
      </c>
      <c r="E3922" s="169"/>
      <c r="F3922" s="169">
        <v>503651.11</v>
      </c>
      <c r="G3922" s="147">
        <v>9</v>
      </c>
    </row>
    <row r="3923" spans="1:7" ht="45" x14ac:dyDescent="0.25">
      <c r="A3923" s="166" t="s">
        <v>7966</v>
      </c>
      <c r="B3923" s="167" t="s">
        <v>7967</v>
      </c>
      <c r="C3923" s="168" t="s">
        <v>471</v>
      </c>
      <c r="D3923" s="169">
        <v>6392.13</v>
      </c>
      <c r="E3923" s="169">
        <v>57553.36</v>
      </c>
      <c r="F3923" s="169">
        <v>63945.49</v>
      </c>
      <c r="G3923" s="147">
        <v>9</v>
      </c>
    </row>
    <row r="3924" spans="1:7" ht="45" x14ac:dyDescent="0.25">
      <c r="A3924" s="166" t="s">
        <v>7968</v>
      </c>
      <c r="B3924" s="167" t="s">
        <v>7969</v>
      </c>
      <c r="C3924" s="168" t="s">
        <v>471</v>
      </c>
      <c r="D3924" s="169">
        <v>8847.5300000000007</v>
      </c>
      <c r="E3924" s="169">
        <v>69470.84</v>
      </c>
      <c r="F3924" s="169">
        <v>78318.37</v>
      </c>
      <c r="G3924" s="147">
        <v>9</v>
      </c>
    </row>
    <row r="3925" spans="1:7" x14ac:dyDescent="0.25">
      <c r="A3925" s="166" t="s">
        <v>7970</v>
      </c>
      <c r="B3925" s="167" t="s">
        <v>7971</v>
      </c>
      <c r="C3925" s="168"/>
      <c r="D3925" s="169"/>
      <c r="E3925" s="169"/>
      <c r="F3925" s="169"/>
      <c r="G3925" s="147">
        <v>9</v>
      </c>
    </row>
    <row r="3926" spans="1:7" x14ac:dyDescent="0.25">
      <c r="A3926" s="166" t="s">
        <v>7972</v>
      </c>
      <c r="B3926" s="167" t="s">
        <v>7973</v>
      </c>
      <c r="C3926" s="168"/>
      <c r="D3926" s="169"/>
      <c r="E3926" s="169"/>
      <c r="F3926" s="169"/>
      <c r="G3926" s="147">
        <v>9</v>
      </c>
    </row>
    <row r="3927" spans="1:7" x14ac:dyDescent="0.25">
      <c r="A3927" s="166" t="s">
        <v>7974</v>
      </c>
      <c r="B3927" s="167" t="s">
        <v>7975</v>
      </c>
      <c r="C3927" s="168" t="s">
        <v>158</v>
      </c>
      <c r="D3927" s="169">
        <v>1370.57</v>
      </c>
      <c r="E3927" s="169">
        <v>278.86</v>
      </c>
      <c r="F3927" s="169">
        <v>1649.43</v>
      </c>
      <c r="G3927" s="147">
        <v>2</v>
      </c>
    </row>
    <row r="3928" spans="1:7" x14ac:dyDescent="0.25">
      <c r="A3928" s="166" t="s">
        <v>7976</v>
      </c>
      <c r="B3928" s="167" t="s">
        <v>7977</v>
      </c>
      <c r="C3928" s="168" t="s">
        <v>158</v>
      </c>
      <c r="D3928" s="169">
        <v>1445.69</v>
      </c>
      <c r="E3928" s="169">
        <v>278.86</v>
      </c>
      <c r="F3928" s="169">
        <v>1724.55</v>
      </c>
      <c r="G3928" s="147">
        <v>5</v>
      </c>
    </row>
    <row r="3929" spans="1:7" x14ac:dyDescent="0.25">
      <c r="A3929" s="166" t="s">
        <v>7978</v>
      </c>
      <c r="B3929" s="167" t="s">
        <v>7979</v>
      </c>
      <c r="C3929" s="168" t="s">
        <v>158</v>
      </c>
      <c r="D3929" s="169">
        <v>2045.68</v>
      </c>
      <c r="E3929" s="169">
        <v>278.86</v>
      </c>
      <c r="F3929" s="169">
        <v>2324.54</v>
      </c>
      <c r="G3929" s="147">
        <v>9</v>
      </c>
    </row>
    <row r="3930" spans="1:7" x14ac:dyDescent="0.25">
      <c r="A3930" s="166" t="s">
        <v>7980</v>
      </c>
      <c r="B3930" s="167" t="s">
        <v>7981</v>
      </c>
      <c r="C3930" s="168" t="s">
        <v>158</v>
      </c>
      <c r="D3930" s="169">
        <v>2013.62</v>
      </c>
      <c r="E3930" s="169">
        <v>278.86</v>
      </c>
      <c r="F3930" s="169">
        <v>2292.48</v>
      </c>
      <c r="G3930" s="147">
        <v>9</v>
      </c>
    </row>
    <row r="3931" spans="1:7" x14ac:dyDescent="0.25">
      <c r="A3931" s="166" t="s">
        <v>7982</v>
      </c>
      <c r="B3931" s="167" t="s">
        <v>7983</v>
      </c>
      <c r="C3931" s="168" t="s">
        <v>158</v>
      </c>
      <c r="D3931" s="169">
        <v>2310.6</v>
      </c>
      <c r="E3931" s="169">
        <v>278.86</v>
      </c>
      <c r="F3931" s="169">
        <v>2589.46</v>
      </c>
      <c r="G3931" s="147">
        <v>9</v>
      </c>
    </row>
    <row r="3932" spans="1:7" x14ac:dyDescent="0.25">
      <c r="A3932" s="166" t="s">
        <v>7984</v>
      </c>
      <c r="B3932" s="167" t="s">
        <v>7985</v>
      </c>
      <c r="C3932" s="168" t="s">
        <v>158</v>
      </c>
      <c r="D3932" s="169">
        <v>1474.92</v>
      </c>
      <c r="E3932" s="169">
        <v>278.86</v>
      </c>
      <c r="F3932" s="169">
        <v>1753.78</v>
      </c>
      <c r="G3932" s="147">
        <v>9</v>
      </c>
    </row>
    <row r="3933" spans="1:7" x14ac:dyDescent="0.25">
      <c r="A3933" s="166" t="s">
        <v>7986</v>
      </c>
      <c r="B3933" s="167" t="s">
        <v>7987</v>
      </c>
      <c r="C3933" s="168" t="s">
        <v>158</v>
      </c>
      <c r="D3933" s="169">
        <v>1649.78</v>
      </c>
      <c r="E3933" s="169">
        <v>278.86</v>
      </c>
      <c r="F3933" s="169">
        <v>1928.64</v>
      </c>
      <c r="G3933" s="147">
        <v>9</v>
      </c>
    </row>
    <row r="3934" spans="1:7" x14ac:dyDescent="0.25">
      <c r="A3934" s="166" t="s">
        <v>7988</v>
      </c>
      <c r="B3934" s="167" t="s">
        <v>7989</v>
      </c>
      <c r="C3934" s="168" t="s">
        <v>158</v>
      </c>
      <c r="D3934" s="169">
        <v>2455.5</v>
      </c>
      <c r="E3934" s="169">
        <v>278.86</v>
      </c>
      <c r="F3934" s="169">
        <v>2734.36</v>
      </c>
      <c r="G3934" s="147">
        <v>9</v>
      </c>
    </row>
    <row r="3935" spans="1:7" x14ac:dyDescent="0.25">
      <c r="A3935" s="166" t="s">
        <v>7990</v>
      </c>
      <c r="B3935" s="167" t="s">
        <v>7991</v>
      </c>
      <c r="C3935" s="168" t="s">
        <v>158</v>
      </c>
      <c r="D3935" s="169">
        <v>2616.52</v>
      </c>
      <c r="E3935" s="169">
        <v>278.86</v>
      </c>
      <c r="F3935" s="169">
        <v>2895.38</v>
      </c>
      <c r="G3935" s="147">
        <v>9</v>
      </c>
    </row>
    <row r="3936" spans="1:7" x14ac:dyDescent="0.25">
      <c r="A3936" s="166" t="s">
        <v>7992</v>
      </c>
      <c r="B3936" s="167" t="s">
        <v>7993</v>
      </c>
      <c r="C3936" s="168" t="s">
        <v>158</v>
      </c>
      <c r="D3936" s="169">
        <v>2844.81</v>
      </c>
      <c r="E3936" s="169">
        <v>278.86</v>
      </c>
      <c r="F3936" s="169">
        <v>3123.67</v>
      </c>
      <c r="G3936" s="147">
        <v>9</v>
      </c>
    </row>
    <row r="3937" spans="1:7" x14ac:dyDescent="0.25">
      <c r="A3937" s="166" t="s">
        <v>7994</v>
      </c>
      <c r="B3937" s="167" t="s">
        <v>7995</v>
      </c>
      <c r="C3937" s="168" t="s">
        <v>158</v>
      </c>
      <c r="D3937" s="169">
        <v>3105.81</v>
      </c>
      <c r="E3937" s="169">
        <v>278.86</v>
      </c>
      <c r="F3937" s="169">
        <v>3384.67</v>
      </c>
      <c r="G3937" s="147">
        <v>9</v>
      </c>
    </row>
    <row r="3938" spans="1:7" x14ac:dyDescent="0.25">
      <c r="A3938" s="166" t="s">
        <v>7996</v>
      </c>
      <c r="B3938" s="167" t="s">
        <v>7997</v>
      </c>
      <c r="C3938" s="168" t="s">
        <v>158</v>
      </c>
      <c r="D3938" s="169">
        <v>3287.81</v>
      </c>
      <c r="E3938" s="169">
        <v>278.86</v>
      </c>
      <c r="F3938" s="169">
        <v>3566.67</v>
      </c>
      <c r="G3938" s="147">
        <v>9</v>
      </c>
    </row>
    <row r="3939" spans="1:7" x14ac:dyDescent="0.25">
      <c r="A3939" s="166" t="s">
        <v>7998</v>
      </c>
      <c r="B3939" s="167" t="s">
        <v>7999</v>
      </c>
      <c r="C3939" s="168" t="s">
        <v>158</v>
      </c>
      <c r="D3939" s="169">
        <v>5508.9</v>
      </c>
      <c r="E3939" s="169">
        <v>278.86</v>
      </c>
      <c r="F3939" s="169">
        <v>5787.76</v>
      </c>
      <c r="G3939" s="147">
        <v>9</v>
      </c>
    </row>
    <row r="3940" spans="1:7" x14ac:dyDescent="0.25">
      <c r="A3940" s="166" t="s">
        <v>8000</v>
      </c>
      <c r="B3940" s="167" t="s">
        <v>8001</v>
      </c>
      <c r="C3940" s="168"/>
      <c r="D3940" s="169"/>
      <c r="E3940" s="169"/>
      <c r="F3940" s="169"/>
      <c r="G3940" s="147">
        <v>2</v>
      </c>
    </row>
    <row r="3941" spans="1:7" x14ac:dyDescent="0.25">
      <c r="A3941" s="166" t="s">
        <v>8002</v>
      </c>
      <c r="B3941" s="167" t="s">
        <v>8003</v>
      </c>
      <c r="C3941" s="168" t="s">
        <v>158</v>
      </c>
      <c r="D3941" s="169">
        <v>645.66999999999996</v>
      </c>
      <c r="E3941" s="169">
        <v>181.13</v>
      </c>
      <c r="F3941" s="169">
        <v>826.8</v>
      </c>
      <c r="G3941" s="147">
        <v>5</v>
      </c>
    </row>
    <row r="3942" spans="1:7" x14ac:dyDescent="0.25">
      <c r="A3942" s="166" t="s">
        <v>8004</v>
      </c>
      <c r="B3942" s="167" t="s">
        <v>8005</v>
      </c>
      <c r="C3942" s="168" t="s">
        <v>158</v>
      </c>
      <c r="D3942" s="169">
        <v>593.05999999999995</v>
      </c>
      <c r="E3942" s="169">
        <v>195.27</v>
      </c>
      <c r="F3942" s="169">
        <v>788.33</v>
      </c>
      <c r="G3942" s="147">
        <v>9</v>
      </c>
    </row>
    <row r="3943" spans="1:7" x14ac:dyDescent="0.25">
      <c r="A3943" s="166" t="s">
        <v>8006</v>
      </c>
      <c r="B3943" s="167" t="s">
        <v>8007</v>
      </c>
      <c r="C3943" s="168" t="s">
        <v>158</v>
      </c>
      <c r="D3943" s="169">
        <v>1259.19</v>
      </c>
      <c r="E3943" s="169">
        <v>195.27</v>
      </c>
      <c r="F3943" s="169">
        <v>1454.46</v>
      </c>
      <c r="G3943" s="147">
        <v>9</v>
      </c>
    </row>
    <row r="3944" spans="1:7" x14ac:dyDescent="0.25">
      <c r="A3944" s="166" t="s">
        <v>8008</v>
      </c>
      <c r="B3944" s="167" t="s">
        <v>8009</v>
      </c>
      <c r="C3944" s="168" t="s">
        <v>158</v>
      </c>
      <c r="D3944" s="169">
        <v>1502.7</v>
      </c>
      <c r="E3944" s="169">
        <v>292.91000000000003</v>
      </c>
      <c r="F3944" s="169">
        <v>1795.61</v>
      </c>
      <c r="G3944" s="147">
        <v>9</v>
      </c>
    </row>
    <row r="3945" spans="1:7" x14ac:dyDescent="0.25">
      <c r="A3945" s="166" t="s">
        <v>8010</v>
      </c>
      <c r="B3945" s="167" t="s">
        <v>8011</v>
      </c>
      <c r="C3945" s="168" t="s">
        <v>158</v>
      </c>
      <c r="D3945" s="169">
        <v>1757.9</v>
      </c>
      <c r="E3945" s="169">
        <v>390.54</v>
      </c>
      <c r="F3945" s="169">
        <v>2148.44</v>
      </c>
      <c r="G3945" s="147">
        <v>9</v>
      </c>
    </row>
    <row r="3946" spans="1:7" x14ac:dyDescent="0.25">
      <c r="A3946" s="166" t="s">
        <v>8012</v>
      </c>
      <c r="B3946" s="167" t="s">
        <v>8013</v>
      </c>
      <c r="C3946" s="168" t="s">
        <v>158</v>
      </c>
      <c r="D3946" s="169">
        <v>2712.74</v>
      </c>
      <c r="E3946" s="169">
        <v>292.91000000000003</v>
      </c>
      <c r="F3946" s="169">
        <v>3005.65</v>
      </c>
      <c r="G3946" s="147">
        <v>9</v>
      </c>
    </row>
    <row r="3947" spans="1:7" x14ac:dyDescent="0.25">
      <c r="A3947" s="166" t="s">
        <v>8014</v>
      </c>
      <c r="B3947" s="167" t="s">
        <v>8015</v>
      </c>
      <c r="C3947" s="168" t="s">
        <v>158</v>
      </c>
      <c r="D3947" s="169">
        <v>1440.55</v>
      </c>
      <c r="E3947" s="169">
        <v>292.91000000000003</v>
      </c>
      <c r="F3947" s="169">
        <v>1733.46</v>
      </c>
      <c r="G3947" s="147">
        <v>9</v>
      </c>
    </row>
    <row r="3948" spans="1:7" x14ac:dyDescent="0.25">
      <c r="A3948" s="166" t="s">
        <v>8016</v>
      </c>
      <c r="B3948" s="167" t="s">
        <v>8017</v>
      </c>
      <c r="C3948" s="168" t="s">
        <v>158</v>
      </c>
      <c r="D3948" s="169">
        <v>2696.78</v>
      </c>
      <c r="E3948" s="169">
        <v>390.54</v>
      </c>
      <c r="F3948" s="169">
        <v>3087.32</v>
      </c>
      <c r="G3948" s="147">
        <v>9</v>
      </c>
    </row>
    <row r="3949" spans="1:7" x14ac:dyDescent="0.25">
      <c r="A3949" s="166" t="s">
        <v>8018</v>
      </c>
      <c r="B3949" s="167" t="s">
        <v>8019</v>
      </c>
      <c r="C3949" s="168" t="s">
        <v>158</v>
      </c>
      <c r="D3949" s="169">
        <v>147.85</v>
      </c>
      <c r="E3949" s="169">
        <v>130.18</v>
      </c>
      <c r="F3949" s="169">
        <v>278.02999999999997</v>
      </c>
      <c r="G3949" s="147">
        <v>9</v>
      </c>
    </row>
    <row r="3950" spans="1:7" x14ac:dyDescent="0.25">
      <c r="A3950" s="166" t="s">
        <v>8020</v>
      </c>
      <c r="B3950" s="167" t="s">
        <v>8021</v>
      </c>
      <c r="C3950" s="168" t="s">
        <v>158</v>
      </c>
      <c r="D3950" s="169">
        <v>157.84</v>
      </c>
      <c r="E3950" s="169">
        <v>130.18</v>
      </c>
      <c r="F3950" s="169">
        <v>288.02</v>
      </c>
      <c r="G3950" s="147">
        <v>9</v>
      </c>
    </row>
    <row r="3951" spans="1:7" x14ac:dyDescent="0.25">
      <c r="A3951" s="166" t="s">
        <v>8022</v>
      </c>
      <c r="B3951" s="167" t="s">
        <v>8023</v>
      </c>
      <c r="C3951" s="168" t="s">
        <v>158</v>
      </c>
      <c r="D3951" s="169">
        <v>269.79000000000002</v>
      </c>
      <c r="E3951" s="169">
        <v>162.72999999999999</v>
      </c>
      <c r="F3951" s="169">
        <v>432.52</v>
      </c>
      <c r="G3951" s="147">
        <v>9</v>
      </c>
    </row>
    <row r="3952" spans="1:7" x14ac:dyDescent="0.25">
      <c r="A3952" s="166" t="s">
        <v>8024</v>
      </c>
      <c r="B3952" s="167" t="s">
        <v>8025</v>
      </c>
      <c r="C3952" s="168" t="s">
        <v>158</v>
      </c>
      <c r="D3952" s="169">
        <v>539.58000000000004</v>
      </c>
      <c r="E3952" s="169">
        <v>195.27</v>
      </c>
      <c r="F3952" s="169">
        <v>734.85</v>
      </c>
      <c r="G3952" s="147">
        <v>9</v>
      </c>
    </row>
    <row r="3953" spans="1:7" x14ac:dyDescent="0.25">
      <c r="A3953" s="166" t="s">
        <v>8026</v>
      </c>
      <c r="B3953" s="167" t="s">
        <v>8027</v>
      </c>
      <c r="C3953" s="168"/>
      <c r="D3953" s="169"/>
      <c r="E3953" s="169"/>
      <c r="F3953" s="169"/>
      <c r="G3953" s="147">
        <v>9</v>
      </c>
    </row>
    <row r="3954" spans="1:7" x14ac:dyDescent="0.25">
      <c r="A3954" s="166" t="s">
        <v>8028</v>
      </c>
      <c r="B3954" s="167" t="s">
        <v>8029</v>
      </c>
      <c r="C3954" s="168" t="s">
        <v>158</v>
      </c>
      <c r="D3954" s="169">
        <v>247.28</v>
      </c>
      <c r="E3954" s="169">
        <v>220.1</v>
      </c>
      <c r="F3954" s="169">
        <v>467.38</v>
      </c>
      <c r="G3954" s="147">
        <v>9</v>
      </c>
    </row>
    <row r="3955" spans="1:7" ht="30" x14ac:dyDescent="0.25">
      <c r="A3955" s="166" t="s">
        <v>8030</v>
      </c>
      <c r="B3955" s="167" t="s">
        <v>8031</v>
      </c>
      <c r="C3955" s="168" t="s">
        <v>158</v>
      </c>
      <c r="D3955" s="169">
        <v>76.319999999999993</v>
      </c>
      <c r="E3955" s="169">
        <v>16.059999999999999</v>
      </c>
      <c r="F3955" s="169">
        <v>92.38</v>
      </c>
      <c r="G3955" s="147">
        <v>5</v>
      </c>
    </row>
    <row r="3956" spans="1:7" ht="30" x14ac:dyDescent="0.25">
      <c r="A3956" s="166" t="s">
        <v>8032</v>
      </c>
      <c r="B3956" s="167" t="s">
        <v>8033</v>
      </c>
      <c r="C3956" s="168" t="s">
        <v>158</v>
      </c>
      <c r="D3956" s="169">
        <v>808.91</v>
      </c>
      <c r="E3956" s="169">
        <v>32.11</v>
      </c>
      <c r="F3956" s="169">
        <v>841.02</v>
      </c>
      <c r="G3956" s="147">
        <v>9</v>
      </c>
    </row>
    <row r="3957" spans="1:7" x14ac:dyDescent="0.25">
      <c r="A3957" s="166" t="s">
        <v>8034</v>
      </c>
      <c r="B3957" s="167" t="s">
        <v>8035</v>
      </c>
      <c r="C3957" s="168" t="s">
        <v>158</v>
      </c>
      <c r="D3957" s="169">
        <v>35.69</v>
      </c>
      <c r="E3957" s="169">
        <v>31.96</v>
      </c>
      <c r="F3957" s="169">
        <v>67.650000000000006</v>
      </c>
      <c r="G3957" s="147">
        <v>9</v>
      </c>
    </row>
    <row r="3958" spans="1:7" x14ac:dyDescent="0.25">
      <c r="A3958" s="166" t="s">
        <v>8036</v>
      </c>
      <c r="B3958" s="167" t="s">
        <v>8037</v>
      </c>
      <c r="C3958" s="168"/>
      <c r="D3958" s="169"/>
      <c r="E3958" s="169"/>
      <c r="F3958" s="169"/>
      <c r="G3958" s="147">
        <v>9</v>
      </c>
    </row>
    <row r="3959" spans="1:7" x14ac:dyDescent="0.25">
      <c r="A3959" s="166" t="s">
        <v>8038</v>
      </c>
      <c r="B3959" s="167" t="s">
        <v>8039</v>
      </c>
      <c r="C3959" s="168"/>
      <c r="D3959" s="169"/>
      <c r="E3959" s="169"/>
      <c r="F3959" s="169"/>
      <c r="G3959" s="147">
        <v>9</v>
      </c>
    </row>
    <row r="3960" spans="1:7" ht="30" x14ac:dyDescent="0.25">
      <c r="A3960" s="166" t="s">
        <v>8040</v>
      </c>
      <c r="B3960" s="167" t="s">
        <v>8041</v>
      </c>
      <c r="C3960" s="168" t="s">
        <v>158</v>
      </c>
      <c r="D3960" s="169">
        <v>78.599999999999994</v>
      </c>
      <c r="E3960" s="169"/>
      <c r="F3960" s="169">
        <v>78.599999999999994</v>
      </c>
      <c r="G3960" s="147">
        <v>9</v>
      </c>
    </row>
    <row r="3961" spans="1:7" ht="30" x14ac:dyDescent="0.25">
      <c r="A3961" s="166" t="s">
        <v>8042</v>
      </c>
      <c r="B3961" s="167" t="s">
        <v>8043</v>
      </c>
      <c r="C3961" s="168" t="s">
        <v>158</v>
      </c>
      <c r="D3961" s="169">
        <v>460.15</v>
      </c>
      <c r="E3961" s="169">
        <v>132.85</v>
      </c>
      <c r="F3961" s="169">
        <v>593</v>
      </c>
      <c r="G3961" s="147">
        <v>9</v>
      </c>
    </row>
    <row r="3962" spans="1:7" ht="30" x14ac:dyDescent="0.25">
      <c r="A3962" s="166" t="s">
        <v>8044</v>
      </c>
      <c r="B3962" s="167" t="s">
        <v>8045</v>
      </c>
      <c r="C3962" s="168" t="s">
        <v>158</v>
      </c>
      <c r="D3962" s="169">
        <v>1098.45</v>
      </c>
      <c r="E3962" s="169">
        <v>335.86</v>
      </c>
      <c r="F3962" s="169">
        <v>1434.31</v>
      </c>
      <c r="G3962" s="147">
        <v>9</v>
      </c>
    </row>
    <row r="3963" spans="1:7" x14ac:dyDescent="0.25">
      <c r="A3963" s="166" t="s">
        <v>8046</v>
      </c>
      <c r="B3963" s="167" t="s">
        <v>8047</v>
      </c>
      <c r="C3963" s="168" t="s">
        <v>158</v>
      </c>
      <c r="D3963" s="169">
        <v>1839.13</v>
      </c>
      <c r="E3963" s="169">
        <v>6.42</v>
      </c>
      <c r="F3963" s="169">
        <v>1845.55</v>
      </c>
      <c r="G3963" s="147">
        <v>9</v>
      </c>
    </row>
    <row r="3964" spans="1:7" ht="30" x14ac:dyDescent="0.25">
      <c r="A3964" s="166" t="s">
        <v>8048</v>
      </c>
      <c r="B3964" s="167" t="s">
        <v>8049</v>
      </c>
      <c r="C3964" s="168" t="s">
        <v>158</v>
      </c>
      <c r="D3964" s="169">
        <v>161.65</v>
      </c>
      <c r="E3964" s="169">
        <v>18.260000000000002</v>
      </c>
      <c r="F3964" s="169">
        <v>179.91</v>
      </c>
      <c r="G3964" s="147">
        <v>9</v>
      </c>
    </row>
    <row r="3965" spans="1:7" x14ac:dyDescent="0.25">
      <c r="A3965" s="166" t="s">
        <v>8050</v>
      </c>
      <c r="B3965" s="167" t="s">
        <v>8051</v>
      </c>
      <c r="C3965" s="168" t="s">
        <v>158</v>
      </c>
      <c r="D3965" s="169">
        <v>36.86</v>
      </c>
      <c r="E3965" s="169">
        <v>6.85</v>
      </c>
      <c r="F3965" s="169">
        <v>43.71</v>
      </c>
      <c r="G3965" s="147">
        <v>9</v>
      </c>
    </row>
    <row r="3966" spans="1:7" x14ac:dyDescent="0.25">
      <c r="A3966" s="166" t="s">
        <v>8052</v>
      </c>
      <c r="B3966" s="167" t="s">
        <v>8053</v>
      </c>
      <c r="C3966" s="168" t="s">
        <v>158</v>
      </c>
      <c r="D3966" s="169">
        <v>154.1</v>
      </c>
      <c r="E3966" s="169">
        <v>6.85</v>
      </c>
      <c r="F3966" s="169">
        <v>160.94999999999999</v>
      </c>
      <c r="G3966" s="147">
        <v>9</v>
      </c>
    </row>
    <row r="3967" spans="1:7" ht="30" x14ac:dyDescent="0.25">
      <c r="A3967" s="166" t="s">
        <v>8054</v>
      </c>
      <c r="B3967" s="167" t="s">
        <v>8055</v>
      </c>
      <c r="C3967" s="168" t="s">
        <v>471</v>
      </c>
      <c r="D3967" s="169">
        <v>7502.05</v>
      </c>
      <c r="E3967" s="169"/>
      <c r="F3967" s="169">
        <v>7502.05</v>
      </c>
      <c r="G3967" s="147">
        <v>9</v>
      </c>
    </row>
    <row r="3968" spans="1:7" ht="30" x14ac:dyDescent="0.25">
      <c r="A3968" s="166" t="s">
        <v>8056</v>
      </c>
      <c r="B3968" s="167" t="s">
        <v>8057</v>
      </c>
      <c r="C3968" s="168" t="s">
        <v>471</v>
      </c>
      <c r="D3968" s="169">
        <v>34876.559999999998</v>
      </c>
      <c r="E3968" s="169"/>
      <c r="F3968" s="169">
        <v>34876.559999999998</v>
      </c>
      <c r="G3968" s="147">
        <v>5</v>
      </c>
    </row>
    <row r="3969" spans="1:7" ht="30" x14ac:dyDescent="0.25">
      <c r="A3969" s="166" t="s">
        <v>8058</v>
      </c>
      <c r="B3969" s="167" t="s">
        <v>8059</v>
      </c>
      <c r="C3969" s="168" t="s">
        <v>471</v>
      </c>
      <c r="D3969" s="169">
        <v>54008.480000000003</v>
      </c>
      <c r="E3969" s="169"/>
      <c r="F3969" s="169">
        <v>54008.480000000003</v>
      </c>
      <c r="G3969" s="147">
        <v>9</v>
      </c>
    </row>
    <row r="3970" spans="1:7" x14ac:dyDescent="0.25">
      <c r="A3970" s="166" t="s">
        <v>8060</v>
      </c>
      <c r="B3970" s="167" t="s">
        <v>8061</v>
      </c>
      <c r="C3970" s="168"/>
      <c r="D3970" s="169"/>
      <c r="E3970" s="169"/>
      <c r="F3970" s="169"/>
      <c r="G3970" s="147">
        <v>9</v>
      </c>
    </row>
    <row r="3971" spans="1:7" x14ac:dyDescent="0.25">
      <c r="A3971" s="166" t="s">
        <v>8062</v>
      </c>
      <c r="B3971" s="167" t="s">
        <v>8063</v>
      </c>
      <c r="C3971" s="168" t="s">
        <v>158</v>
      </c>
      <c r="D3971" s="169">
        <v>9833.8700000000008</v>
      </c>
      <c r="E3971" s="169">
        <v>68.48</v>
      </c>
      <c r="F3971" s="169">
        <v>9902.35</v>
      </c>
      <c r="G3971" s="147">
        <v>9</v>
      </c>
    </row>
    <row r="3972" spans="1:7" x14ac:dyDescent="0.25">
      <c r="A3972" s="166" t="s">
        <v>8064</v>
      </c>
      <c r="B3972" s="167" t="s">
        <v>8065</v>
      </c>
      <c r="C3972" s="168" t="s">
        <v>158</v>
      </c>
      <c r="D3972" s="169">
        <v>15777.89</v>
      </c>
      <c r="E3972" s="169">
        <v>68.48</v>
      </c>
      <c r="F3972" s="169">
        <v>15846.37</v>
      </c>
      <c r="G3972" s="147">
        <v>9</v>
      </c>
    </row>
    <row r="3973" spans="1:7" x14ac:dyDescent="0.25">
      <c r="A3973" s="166" t="s">
        <v>8066</v>
      </c>
      <c r="B3973" s="167" t="s">
        <v>8067</v>
      </c>
      <c r="C3973" s="168" t="s">
        <v>158</v>
      </c>
      <c r="D3973" s="169">
        <v>44372.4</v>
      </c>
      <c r="E3973" s="169">
        <v>68.48</v>
      </c>
      <c r="F3973" s="169">
        <v>44440.88</v>
      </c>
      <c r="G3973" s="147">
        <v>2</v>
      </c>
    </row>
    <row r="3974" spans="1:7" x14ac:dyDescent="0.25">
      <c r="A3974" s="166" t="s">
        <v>8068</v>
      </c>
      <c r="B3974" s="167" t="s">
        <v>8069</v>
      </c>
      <c r="C3974" s="168"/>
      <c r="D3974" s="169"/>
      <c r="E3974" s="169"/>
      <c r="F3974" s="169"/>
      <c r="G3974" s="147">
        <v>5</v>
      </c>
    </row>
    <row r="3975" spans="1:7" ht="30" x14ac:dyDescent="0.25">
      <c r="A3975" s="166" t="s">
        <v>8070</v>
      </c>
      <c r="B3975" s="167" t="s">
        <v>8071</v>
      </c>
      <c r="C3975" s="168" t="s">
        <v>158</v>
      </c>
      <c r="D3975" s="169">
        <v>39075.120000000003</v>
      </c>
      <c r="E3975" s="169">
        <v>128.44</v>
      </c>
      <c r="F3975" s="169">
        <v>39203.56</v>
      </c>
      <c r="G3975" s="147">
        <v>9</v>
      </c>
    </row>
    <row r="3976" spans="1:7" ht="30" x14ac:dyDescent="0.25">
      <c r="A3976" s="166" t="s">
        <v>8072</v>
      </c>
      <c r="B3976" s="167" t="s">
        <v>8073</v>
      </c>
      <c r="C3976" s="168" t="s">
        <v>158</v>
      </c>
      <c r="D3976" s="169">
        <v>47983.39</v>
      </c>
      <c r="E3976" s="169">
        <v>128.44</v>
      </c>
      <c r="F3976" s="169">
        <v>48111.83</v>
      </c>
      <c r="G3976" s="147">
        <v>9</v>
      </c>
    </row>
    <row r="3977" spans="1:7" ht="30" x14ac:dyDescent="0.25">
      <c r="A3977" s="166" t="s">
        <v>8074</v>
      </c>
      <c r="B3977" s="167" t="s">
        <v>8075</v>
      </c>
      <c r="C3977" s="168" t="s">
        <v>158</v>
      </c>
      <c r="D3977" s="169">
        <v>45709.63</v>
      </c>
      <c r="E3977" s="169">
        <v>128.44</v>
      </c>
      <c r="F3977" s="169">
        <v>45838.07</v>
      </c>
      <c r="G3977" s="147">
        <v>9</v>
      </c>
    </row>
    <row r="3978" spans="1:7" x14ac:dyDescent="0.25">
      <c r="A3978" s="166" t="s">
        <v>8076</v>
      </c>
      <c r="B3978" s="167" t="s">
        <v>8077</v>
      </c>
      <c r="C3978" s="168" t="s">
        <v>158</v>
      </c>
      <c r="D3978" s="169">
        <v>4127.51</v>
      </c>
      <c r="E3978" s="169">
        <v>91.3</v>
      </c>
      <c r="F3978" s="169">
        <v>4218.8100000000004</v>
      </c>
      <c r="G3978" s="147">
        <v>9</v>
      </c>
    </row>
    <row r="3979" spans="1:7" ht="30" x14ac:dyDescent="0.25">
      <c r="A3979" s="166" t="s">
        <v>8078</v>
      </c>
      <c r="B3979" s="167" t="s">
        <v>8079</v>
      </c>
      <c r="C3979" s="168" t="s">
        <v>158</v>
      </c>
      <c r="D3979" s="169">
        <v>16190.13</v>
      </c>
      <c r="E3979" s="169">
        <v>128.44</v>
      </c>
      <c r="F3979" s="169">
        <v>16318.57</v>
      </c>
      <c r="G3979" s="147">
        <v>9</v>
      </c>
    </row>
    <row r="3980" spans="1:7" ht="30" x14ac:dyDescent="0.25">
      <c r="A3980" s="166" t="s">
        <v>8080</v>
      </c>
      <c r="B3980" s="167" t="s">
        <v>8081</v>
      </c>
      <c r="C3980" s="168" t="s">
        <v>158</v>
      </c>
      <c r="D3980" s="169">
        <v>24700.47</v>
      </c>
      <c r="E3980" s="169">
        <v>91.3</v>
      </c>
      <c r="F3980" s="169">
        <v>24791.77</v>
      </c>
      <c r="G3980" s="147">
        <v>9</v>
      </c>
    </row>
    <row r="3981" spans="1:7" ht="30" x14ac:dyDescent="0.25">
      <c r="A3981" s="166" t="s">
        <v>8082</v>
      </c>
      <c r="B3981" s="167" t="s">
        <v>8083</v>
      </c>
      <c r="C3981" s="168" t="s">
        <v>158</v>
      </c>
      <c r="D3981" s="169">
        <v>1018.46</v>
      </c>
      <c r="E3981" s="169">
        <v>45.65</v>
      </c>
      <c r="F3981" s="169">
        <v>1064.1099999999999</v>
      </c>
      <c r="G3981" s="147">
        <v>9</v>
      </c>
    </row>
    <row r="3982" spans="1:7" ht="30" x14ac:dyDescent="0.25">
      <c r="A3982" s="166" t="s">
        <v>8084</v>
      </c>
      <c r="B3982" s="167" t="s">
        <v>8085</v>
      </c>
      <c r="C3982" s="168" t="s">
        <v>158</v>
      </c>
      <c r="D3982" s="169">
        <v>39742.620000000003</v>
      </c>
      <c r="E3982" s="169">
        <v>128.44</v>
      </c>
      <c r="F3982" s="169">
        <v>39871.06</v>
      </c>
      <c r="G3982" s="147">
        <v>9</v>
      </c>
    </row>
    <row r="3983" spans="1:7" ht="30" x14ac:dyDescent="0.25">
      <c r="A3983" s="166" t="s">
        <v>8086</v>
      </c>
      <c r="B3983" s="167" t="s">
        <v>8087</v>
      </c>
      <c r="C3983" s="168" t="s">
        <v>158</v>
      </c>
      <c r="D3983" s="169">
        <v>58324.56</v>
      </c>
      <c r="E3983" s="169">
        <v>128.44</v>
      </c>
      <c r="F3983" s="169">
        <v>58453</v>
      </c>
      <c r="G3983" s="147">
        <v>9</v>
      </c>
    </row>
    <row r="3984" spans="1:7" ht="30" x14ac:dyDescent="0.25">
      <c r="A3984" s="166" t="s">
        <v>8088</v>
      </c>
      <c r="B3984" s="167" t="s">
        <v>8089</v>
      </c>
      <c r="C3984" s="168" t="s">
        <v>158</v>
      </c>
      <c r="D3984" s="169">
        <v>117328.92</v>
      </c>
      <c r="E3984" s="169">
        <v>128.44</v>
      </c>
      <c r="F3984" s="169">
        <v>117457.36</v>
      </c>
      <c r="G3984" s="147">
        <v>9</v>
      </c>
    </row>
    <row r="3985" spans="1:7" ht="30" x14ac:dyDescent="0.25">
      <c r="A3985" s="166" t="s">
        <v>8090</v>
      </c>
      <c r="B3985" s="167" t="s">
        <v>8091</v>
      </c>
      <c r="C3985" s="168" t="s">
        <v>158</v>
      </c>
      <c r="D3985" s="169">
        <v>141590.5</v>
      </c>
      <c r="E3985" s="169">
        <v>128.44</v>
      </c>
      <c r="F3985" s="169">
        <v>141718.94</v>
      </c>
      <c r="G3985" s="147">
        <v>5</v>
      </c>
    </row>
    <row r="3986" spans="1:7" ht="30" x14ac:dyDescent="0.25">
      <c r="A3986" s="166" t="s">
        <v>8092</v>
      </c>
      <c r="B3986" s="167" t="s">
        <v>8093</v>
      </c>
      <c r="C3986" s="168" t="s">
        <v>158</v>
      </c>
      <c r="D3986" s="169">
        <v>50583.91</v>
      </c>
      <c r="E3986" s="169">
        <v>128.44</v>
      </c>
      <c r="F3986" s="169">
        <v>50712.35</v>
      </c>
      <c r="G3986" s="147">
        <v>9</v>
      </c>
    </row>
    <row r="3987" spans="1:7" ht="30" x14ac:dyDescent="0.25">
      <c r="A3987" s="166" t="s">
        <v>8094</v>
      </c>
      <c r="B3987" s="167" t="s">
        <v>8095</v>
      </c>
      <c r="C3987" s="168" t="s">
        <v>158</v>
      </c>
      <c r="D3987" s="169">
        <v>27663.38</v>
      </c>
      <c r="E3987" s="169">
        <v>128.44</v>
      </c>
      <c r="F3987" s="169">
        <v>27791.82</v>
      </c>
      <c r="G3987" s="147">
        <v>9</v>
      </c>
    </row>
    <row r="3988" spans="1:7" ht="30" x14ac:dyDescent="0.25">
      <c r="A3988" s="166" t="s">
        <v>8096</v>
      </c>
      <c r="B3988" s="167" t="s">
        <v>8097</v>
      </c>
      <c r="C3988" s="168" t="s">
        <v>158</v>
      </c>
      <c r="D3988" s="169">
        <v>37644.79</v>
      </c>
      <c r="E3988" s="169">
        <v>128.44</v>
      </c>
      <c r="F3988" s="169">
        <v>37773.230000000003</v>
      </c>
      <c r="G3988" s="147">
        <v>9</v>
      </c>
    </row>
    <row r="3989" spans="1:7" ht="30" x14ac:dyDescent="0.25">
      <c r="A3989" s="166" t="s">
        <v>8098</v>
      </c>
      <c r="B3989" s="167" t="s">
        <v>8099</v>
      </c>
      <c r="C3989" s="168" t="s">
        <v>158</v>
      </c>
      <c r="D3989" s="169">
        <v>64262.05</v>
      </c>
      <c r="E3989" s="169">
        <v>128.44</v>
      </c>
      <c r="F3989" s="169">
        <v>64390.49</v>
      </c>
      <c r="G3989" s="147">
        <v>5</v>
      </c>
    </row>
    <row r="3990" spans="1:7" ht="30" x14ac:dyDescent="0.25">
      <c r="A3990" s="166" t="s">
        <v>8100</v>
      </c>
      <c r="B3990" s="167" t="s">
        <v>8101</v>
      </c>
      <c r="C3990" s="168" t="s">
        <v>158</v>
      </c>
      <c r="D3990" s="169">
        <v>43030.7</v>
      </c>
      <c r="E3990" s="169">
        <v>128.44</v>
      </c>
      <c r="F3990" s="169">
        <v>43159.14</v>
      </c>
      <c r="G3990" s="147">
        <v>9</v>
      </c>
    </row>
    <row r="3991" spans="1:7" ht="30" x14ac:dyDescent="0.25">
      <c r="A3991" s="166" t="s">
        <v>8102</v>
      </c>
      <c r="B3991" s="167" t="s">
        <v>8103</v>
      </c>
      <c r="C3991" s="168" t="s">
        <v>158</v>
      </c>
      <c r="D3991" s="169">
        <v>96674.25</v>
      </c>
      <c r="E3991" s="169">
        <v>128.44</v>
      </c>
      <c r="F3991" s="169">
        <v>96802.69</v>
      </c>
      <c r="G3991" s="147">
        <v>9</v>
      </c>
    </row>
    <row r="3992" spans="1:7" x14ac:dyDescent="0.25">
      <c r="A3992" s="166" t="s">
        <v>8104</v>
      </c>
      <c r="B3992" s="167" t="s">
        <v>8105</v>
      </c>
      <c r="C3992" s="168"/>
      <c r="D3992" s="169"/>
      <c r="E3992" s="169"/>
      <c r="F3992" s="169"/>
      <c r="G3992" s="147">
        <v>9</v>
      </c>
    </row>
    <row r="3993" spans="1:7" x14ac:dyDescent="0.25">
      <c r="A3993" s="166" t="s">
        <v>8106</v>
      </c>
      <c r="B3993" s="167" t="s">
        <v>8107</v>
      </c>
      <c r="C3993" s="168" t="s">
        <v>158</v>
      </c>
      <c r="D3993" s="169">
        <v>661.59</v>
      </c>
      <c r="E3993" s="169">
        <v>52.09</v>
      </c>
      <c r="F3993" s="169">
        <v>713.68</v>
      </c>
      <c r="G3993" s="147">
        <v>9</v>
      </c>
    </row>
    <row r="3994" spans="1:7" x14ac:dyDescent="0.25">
      <c r="A3994" s="166" t="s">
        <v>8108</v>
      </c>
      <c r="B3994" s="167" t="s">
        <v>8109</v>
      </c>
      <c r="C3994" s="168"/>
      <c r="D3994" s="169"/>
      <c r="E3994" s="169"/>
      <c r="F3994" s="169"/>
      <c r="G3994" s="147">
        <v>9</v>
      </c>
    </row>
    <row r="3995" spans="1:7" x14ac:dyDescent="0.25">
      <c r="A3995" s="166" t="s">
        <v>8110</v>
      </c>
      <c r="B3995" s="167" t="s">
        <v>8111</v>
      </c>
      <c r="C3995" s="168" t="s">
        <v>158</v>
      </c>
      <c r="D3995" s="169">
        <v>39.17</v>
      </c>
      <c r="E3995" s="169">
        <v>9.1300000000000008</v>
      </c>
      <c r="F3995" s="169">
        <v>48.3</v>
      </c>
      <c r="G3995" s="147">
        <v>9</v>
      </c>
    </row>
    <row r="3996" spans="1:7" x14ac:dyDescent="0.25">
      <c r="A3996" s="166" t="s">
        <v>8112</v>
      </c>
      <c r="B3996" s="167" t="s">
        <v>8113</v>
      </c>
      <c r="C3996" s="168" t="s">
        <v>158</v>
      </c>
      <c r="D3996" s="169">
        <v>734.37</v>
      </c>
      <c r="E3996" s="169">
        <v>36.520000000000003</v>
      </c>
      <c r="F3996" s="169">
        <v>770.89</v>
      </c>
      <c r="G3996" s="147">
        <v>9</v>
      </c>
    </row>
    <row r="3997" spans="1:7" x14ac:dyDescent="0.25">
      <c r="A3997" s="166" t="s">
        <v>8114</v>
      </c>
      <c r="B3997" s="167" t="s">
        <v>8115</v>
      </c>
      <c r="C3997" s="168" t="s">
        <v>158</v>
      </c>
      <c r="D3997" s="169">
        <v>609.14</v>
      </c>
      <c r="E3997" s="169">
        <v>36.520000000000003</v>
      </c>
      <c r="F3997" s="169">
        <v>645.66</v>
      </c>
      <c r="G3997" s="147">
        <v>9</v>
      </c>
    </row>
    <row r="3998" spans="1:7" x14ac:dyDescent="0.25">
      <c r="A3998" s="166" t="s">
        <v>8116</v>
      </c>
      <c r="B3998" s="167" t="s">
        <v>8117</v>
      </c>
      <c r="C3998" s="168" t="s">
        <v>158</v>
      </c>
      <c r="D3998" s="169">
        <v>118.76</v>
      </c>
      <c r="E3998" s="169">
        <v>9.1300000000000008</v>
      </c>
      <c r="F3998" s="169">
        <v>127.89</v>
      </c>
      <c r="G3998" s="147">
        <v>9</v>
      </c>
    </row>
    <row r="3999" spans="1:7" x14ac:dyDescent="0.25">
      <c r="A3999" s="166" t="s">
        <v>8118</v>
      </c>
      <c r="B3999" s="167" t="s">
        <v>8119</v>
      </c>
      <c r="C3999" s="168" t="s">
        <v>158</v>
      </c>
      <c r="D3999" s="169">
        <v>1028.6400000000001</v>
      </c>
      <c r="E3999" s="169">
        <v>3.35</v>
      </c>
      <c r="F3999" s="169">
        <v>1031.99</v>
      </c>
      <c r="G3999" s="147">
        <v>9</v>
      </c>
    </row>
    <row r="4000" spans="1:7" x14ac:dyDescent="0.25">
      <c r="A4000" s="166" t="s">
        <v>8120</v>
      </c>
      <c r="B4000" s="167" t="s">
        <v>8121</v>
      </c>
      <c r="C4000" s="168"/>
      <c r="D4000" s="169"/>
      <c r="E4000" s="169"/>
      <c r="F4000" s="169"/>
      <c r="G4000" s="147">
        <v>9</v>
      </c>
    </row>
    <row r="4001" spans="1:7" x14ac:dyDescent="0.25">
      <c r="A4001" s="166" t="s">
        <v>8122</v>
      </c>
      <c r="B4001" s="167" t="s">
        <v>8123</v>
      </c>
      <c r="C4001" s="168" t="s">
        <v>158</v>
      </c>
      <c r="D4001" s="169">
        <v>506.98</v>
      </c>
      <c r="E4001" s="169">
        <v>20.84</v>
      </c>
      <c r="F4001" s="169">
        <v>527.82000000000005</v>
      </c>
      <c r="G4001" s="147">
        <v>9</v>
      </c>
    </row>
    <row r="4002" spans="1:7" x14ac:dyDescent="0.25">
      <c r="A4002" s="166" t="s">
        <v>8124</v>
      </c>
      <c r="B4002" s="167" t="s">
        <v>8125</v>
      </c>
      <c r="C4002" s="168" t="s">
        <v>158</v>
      </c>
      <c r="D4002" s="169">
        <v>752.86</v>
      </c>
      <c r="E4002" s="169">
        <v>26.69</v>
      </c>
      <c r="F4002" s="169">
        <v>779.55</v>
      </c>
      <c r="G4002" s="147">
        <v>9</v>
      </c>
    </row>
    <row r="4003" spans="1:7" x14ac:dyDescent="0.25">
      <c r="A4003" s="166" t="s">
        <v>8126</v>
      </c>
      <c r="B4003" s="167" t="s">
        <v>8127</v>
      </c>
      <c r="C4003" s="168"/>
      <c r="D4003" s="169"/>
      <c r="E4003" s="169"/>
      <c r="F4003" s="169"/>
      <c r="G4003" s="147">
        <v>9</v>
      </c>
    </row>
    <row r="4004" spans="1:7" x14ac:dyDescent="0.25">
      <c r="A4004" s="166" t="s">
        <v>8128</v>
      </c>
      <c r="B4004" s="167" t="s">
        <v>8129</v>
      </c>
      <c r="C4004" s="168" t="s">
        <v>268</v>
      </c>
      <c r="D4004" s="169">
        <v>0.46</v>
      </c>
      <c r="E4004" s="169">
        <v>4.57</v>
      </c>
      <c r="F4004" s="169">
        <v>5.03</v>
      </c>
      <c r="G4004" s="147">
        <v>9</v>
      </c>
    </row>
    <row r="4005" spans="1:7" x14ac:dyDescent="0.25">
      <c r="A4005" s="166" t="s">
        <v>8130</v>
      </c>
      <c r="B4005" s="167" t="s">
        <v>8131</v>
      </c>
      <c r="C4005" s="168" t="s">
        <v>158</v>
      </c>
      <c r="D4005" s="169">
        <v>6.03</v>
      </c>
      <c r="E4005" s="169">
        <v>9.1300000000000008</v>
      </c>
      <c r="F4005" s="169">
        <v>15.16</v>
      </c>
      <c r="G4005" s="147">
        <v>9</v>
      </c>
    </row>
    <row r="4006" spans="1:7" x14ac:dyDescent="0.25">
      <c r="A4006" s="166" t="s">
        <v>8132</v>
      </c>
      <c r="B4006" s="167" t="s">
        <v>8133</v>
      </c>
      <c r="C4006" s="168" t="s">
        <v>158</v>
      </c>
      <c r="D4006" s="169">
        <v>2.12</v>
      </c>
      <c r="E4006" s="169">
        <v>9.1300000000000008</v>
      </c>
      <c r="F4006" s="169">
        <v>11.25</v>
      </c>
      <c r="G4006" s="147">
        <v>9</v>
      </c>
    </row>
    <row r="4007" spans="1:7" ht="30" x14ac:dyDescent="0.25">
      <c r="A4007" s="166" t="s">
        <v>8134</v>
      </c>
      <c r="B4007" s="167" t="s">
        <v>8135</v>
      </c>
      <c r="C4007" s="168" t="s">
        <v>158</v>
      </c>
      <c r="D4007" s="169">
        <v>2.62</v>
      </c>
      <c r="E4007" s="169">
        <v>9.1300000000000008</v>
      </c>
      <c r="F4007" s="169">
        <v>11.75</v>
      </c>
      <c r="G4007" s="147">
        <v>5</v>
      </c>
    </row>
    <row r="4008" spans="1:7" x14ac:dyDescent="0.25">
      <c r="A4008" s="166" t="s">
        <v>8136</v>
      </c>
      <c r="B4008" s="167" t="s">
        <v>8137</v>
      </c>
      <c r="C4008" s="168" t="s">
        <v>158</v>
      </c>
      <c r="D4008" s="169">
        <v>286.14</v>
      </c>
      <c r="E4008" s="169">
        <v>10.14</v>
      </c>
      <c r="F4008" s="169">
        <v>296.27999999999997</v>
      </c>
      <c r="G4008" s="147">
        <v>9</v>
      </c>
    </row>
    <row r="4009" spans="1:7" x14ac:dyDescent="0.25">
      <c r="A4009" s="166" t="s">
        <v>8138</v>
      </c>
      <c r="B4009" s="167" t="s">
        <v>8139</v>
      </c>
      <c r="C4009" s="168" t="s">
        <v>158</v>
      </c>
      <c r="D4009" s="169">
        <v>657.87</v>
      </c>
      <c r="E4009" s="169">
        <v>10.14</v>
      </c>
      <c r="F4009" s="169">
        <v>668.01</v>
      </c>
      <c r="G4009" s="147">
        <v>5</v>
      </c>
    </row>
    <row r="4010" spans="1:7" x14ac:dyDescent="0.25">
      <c r="A4010" s="166" t="s">
        <v>8140</v>
      </c>
      <c r="B4010" s="167" t="s">
        <v>8141</v>
      </c>
      <c r="C4010" s="168" t="s">
        <v>158</v>
      </c>
      <c r="D4010" s="169">
        <v>7.83</v>
      </c>
      <c r="E4010" s="169">
        <v>16.059999999999999</v>
      </c>
      <c r="F4010" s="169">
        <v>23.89</v>
      </c>
      <c r="G4010" s="147">
        <v>9</v>
      </c>
    </row>
    <row r="4011" spans="1:7" x14ac:dyDescent="0.25">
      <c r="A4011" s="166" t="s">
        <v>8142</v>
      </c>
      <c r="B4011" s="167" t="s">
        <v>8143</v>
      </c>
      <c r="C4011" s="168" t="s">
        <v>158</v>
      </c>
      <c r="D4011" s="169">
        <v>17.97</v>
      </c>
      <c r="E4011" s="169">
        <v>16.059999999999999</v>
      </c>
      <c r="F4011" s="169">
        <v>34.03</v>
      </c>
      <c r="G4011" s="147">
        <v>9</v>
      </c>
    </row>
    <row r="4012" spans="1:7" x14ac:dyDescent="0.25">
      <c r="A4012" s="166" t="s">
        <v>8144</v>
      </c>
      <c r="B4012" s="167" t="s">
        <v>8145</v>
      </c>
      <c r="C4012" s="168" t="s">
        <v>158</v>
      </c>
      <c r="D4012" s="169">
        <v>84.09</v>
      </c>
      <c r="E4012" s="169">
        <v>1.86</v>
      </c>
      <c r="F4012" s="169">
        <v>85.95</v>
      </c>
      <c r="G4012" s="147">
        <v>9</v>
      </c>
    </row>
    <row r="4013" spans="1:7" x14ac:dyDescent="0.25">
      <c r="A4013" s="166" t="s">
        <v>8146</v>
      </c>
      <c r="B4013" s="167" t="s">
        <v>8147</v>
      </c>
      <c r="C4013" s="168" t="s">
        <v>158</v>
      </c>
      <c r="D4013" s="169">
        <v>283.68</v>
      </c>
      <c r="E4013" s="169">
        <v>10.41</v>
      </c>
      <c r="F4013" s="169">
        <v>294.08999999999997</v>
      </c>
      <c r="G4013" s="147">
        <v>9</v>
      </c>
    </row>
    <row r="4014" spans="1:7" x14ac:dyDescent="0.25">
      <c r="A4014" s="166" t="s">
        <v>8148</v>
      </c>
      <c r="B4014" s="167" t="s">
        <v>8149</v>
      </c>
      <c r="C4014" s="168" t="s">
        <v>158</v>
      </c>
      <c r="D4014" s="169">
        <v>92.66</v>
      </c>
      <c r="E4014" s="169">
        <v>6.7</v>
      </c>
      <c r="F4014" s="169">
        <v>99.36</v>
      </c>
      <c r="G4014" s="147">
        <v>9</v>
      </c>
    </row>
    <row r="4015" spans="1:7" x14ac:dyDescent="0.25">
      <c r="A4015" s="166" t="s">
        <v>8150</v>
      </c>
      <c r="B4015" s="167" t="s">
        <v>8151</v>
      </c>
      <c r="C4015" s="168" t="s">
        <v>158</v>
      </c>
      <c r="D4015" s="169">
        <v>118.09</v>
      </c>
      <c r="E4015" s="169">
        <v>6.7</v>
      </c>
      <c r="F4015" s="169">
        <v>124.79</v>
      </c>
      <c r="G4015" s="147">
        <v>5</v>
      </c>
    </row>
    <row r="4016" spans="1:7" x14ac:dyDescent="0.25">
      <c r="A4016" s="166" t="s">
        <v>8152</v>
      </c>
      <c r="B4016" s="167" t="s">
        <v>8153</v>
      </c>
      <c r="C4016" s="168" t="s">
        <v>158</v>
      </c>
      <c r="D4016" s="169">
        <v>162.80000000000001</v>
      </c>
      <c r="E4016" s="169">
        <v>6.7</v>
      </c>
      <c r="F4016" s="169">
        <v>169.5</v>
      </c>
      <c r="G4016" s="147">
        <v>9</v>
      </c>
    </row>
    <row r="4017" spans="1:7" x14ac:dyDescent="0.25">
      <c r="A4017" s="166" t="s">
        <v>8154</v>
      </c>
      <c r="B4017" s="167" t="s">
        <v>8155</v>
      </c>
      <c r="C4017" s="168" t="s">
        <v>158</v>
      </c>
      <c r="D4017" s="169">
        <v>93.32</v>
      </c>
      <c r="E4017" s="169">
        <v>1.86</v>
      </c>
      <c r="F4017" s="169">
        <v>95.18</v>
      </c>
      <c r="G4017" s="147">
        <v>9</v>
      </c>
    </row>
    <row r="4018" spans="1:7" x14ac:dyDescent="0.25">
      <c r="A4018" s="166" t="s">
        <v>8156</v>
      </c>
      <c r="B4018" s="167" t="s">
        <v>8157</v>
      </c>
      <c r="C4018" s="168" t="s">
        <v>158</v>
      </c>
      <c r="D4018" s="169">
        <v>101.34</v>
      </c>
      <c r="E4018" s="169">
        <v>1.86</v>
      </c>
      <c r="F4018" s="169">
        <v>103.2</v>
      </c>
      <c r="G4018" s="147">
        <v>9</v>
      </c>
    </row>
    <row r="4019" spans="1:7" x14ac:dyDescent="0.25">
      <c r="A4019" s="166" t="s">
        <v>8158</v>
      </c>
      <c r="B4019" s="167" t="s">
        <v>8159</v>
      </c>
      <c r="C4019" s="168" t="s">
        <v>158</v>
      </c>
      <c r="D4019" s="169">
        <v>9.75</v>
      </c>
      <c r="E4019" s="169">
        <v>3.71</v>
      </c>
      <c r="F4019" s="169">
        <v>13.46</v>
      </c>
      <c r="G4019" s="147">
        <v>5</v>
      </c>
    </row>
    <row r="4020" spans="1:7" x14ac:dyDescent="0.25">
      <c r="A4020" s="166" t="s">
        <v>8160</v>
      </c>
      <c r="B4020" s="167" t="s">
        <v>8161</v>
      </c>
      <c r="C4020" s="168" t="s">
        <v>158</v>
      </c>
      <c r="D4020" s="169">
        <v>15.44</v>
      </c>
      <c r="E4020" s="169">
        <v>3.71</v>
      </c>
      <c r="F4020" s="169">
        <v>19.149999999999999</v>
      </c>
      <c r="G4020" s="147">
        <v>9</v>
      </c>
    </row>
    <row r="4021" spans="1:7" x14ac:dyDescent="0.25">
      <c r="A4021" s="166" t="s">
        <v>60</v>
      </c>
      <c r="B4021" s="171" t="s">
        <v>8162</v>
      </c>
      <c r="C4021" s="168" t="s">
        <v>158</v>
      </c>
      <c r="D4021" s="169">
        <v>19.010000000000002</v>
      </c>
      <c r="E4021" s="169">
        <v>17.190000000000001</v>
      </c>
      <c r="F4021" s="169">
        <v>36.200000000000003</v>
      </c>
      <c r="G4021" s="147">
        <v>9</v>
      </c>
    </row>
    <row r="4022" spans="1:7" x14ac:dyDescent="0.25">
      <c r="A4022" s="166" t="s">
        <v>8163</v>
      </c>
      <c r="B4022" s="167" t="s">
        <v>8164</v>
      </c>
      <c r="C4022" s="168" t="s">
        <v>158</v>
      </c>
      <c r="D4022" s="169">
        <v>9.8000000000000007</v>
      </c>
      <c r="E4022" s="169">
        <v>10.41</v>
      </c>
      <c r="F4022" s="169">
        <v>20.21</v>
      </c>
      <c r="G4022" s="147">
        <v>9</v>
      </c>
    </row>
    <row r="4023" spans="1:7" x14ac:dyDescent="0.25">
      <c r="A4023" s="166" t="s">
        <v>8165</v>
      </c>
      <c r="B4023" s="167" t="s">
        <v>8166</v>
      </c>
      <c r="C4023" s="168" t="s">
        <v>158</v>
      </c>
      <c r="D4023" s="169">
        <v>11.39</v>
      </c>
      <c r="E4023" s="169">
        <v>10.41</v>
      </c>
      <c r="F4023" s="169">
        <v>21.8</v>
      </c>
      <c r="G4023" s="147">
        <v>9</v>
      </c>
    </row>
    <row r="4024" spans="1:7" x14ac:dyDescent="0.25">
      <c r="A4024" s="166" t="s">
        <v>8167</v>
      </c>
      <c r="B4024" s="167" t="s">
        <v>8168</v>
      </c>
      <c r="C4024" s="168" t="s">
        <v>158</v>
      </c>
      <c r="D4024" s="169">
        <v>13.5</v>
      </c>
      <c r="E4024" s="169">
        <v>10.41</v>
      </c>
      <c r="F4024" s="169">
        <v>23.91</v>
      </c>
      <c r="G4024" s="147">
        <v>9</v>
      </c>
    </row>
    <row r="4025" spans="1:7" x14ac:dyDescent="0.25">
      <c r="A4025" s="166" t="s">
        <v>8169</v>
      </c>
      <c r="B4025" s="167" t="s">
        <v>8170</v>
      </c>
      <c r="C4025" s="168" t="s">
        <v>158</v>
      </c>
      <c r="D4025" s="169">
        <v>14.03</v>
      </c>
      <c r="E4025" s="169">
        <v>17.670000000000002</v>
      </c>
      <c r="F4025" s="169">
        <v>31.7</v>
      </c>
      <c r="G4025" s="147">
        <v>9</v>
      </c>
    </row>
    <row r="4026" spans="1:7" x14ac:dyDescent="0.25">
      <c r="A4026" s="166" t="s">
        <v>8171</v>
      </c>
      <c r="B4026" s="167" t="s">
        <v>8172</v>
      </c>
      <c r="C4026" s="168" t="s">
        <v>158</v>
      </c>
      <c r="D4026" s="169">
        <v>12.89</v>
      </c>
      <c r="E4026" s="169">
        <v>9.1300000000000008</v>
      </c>
      <c r="F4026" s="169">
        <v>22.02</v>
      </c>
      <c r="G4026" s="147">
        <v>9</v>
      </c>
    </row>
    <row r="4027" spans="1:7" x14ac:dyDescent="0.25">
      <c r="A4027" s="166" t="s">
        <v>8173</v>
      </c>
      <c r="B4027" s="167" t="s">
        <v>8174</v>
      </c>
      <c r="C4027" s="168" t="s">
        <v>158</v>
      </c>
      <c r="D4027" s="169">
        <v>80.900000000000006</v>
      </c>
      <c r="E4027" s="169">
        <v>32.11</v>
      </c>
      <c r="F4027" s="169">
        <v>113.01</v>
      </c>
      <c r="G4027" s="147">
        <v>9</v>
      </c>
    </row>
    <row r="4028" spans="1:7" x14ac:dyDescent="0.25">
      <c r="A4028" s="166" t="s">
        <v>8175</v>
      </c>
      <c r="B4028" s="167" t="s">
        <v>8176</v>
      </c>
      <c r="C4028" s="168"/>
      <c r="D4028" s="169"/>
      <c r="E4028" s="169"/>
      <c r="F4028" s="169"/>
      <c r="G4028" s="147">
        <v>9</v>
      </c>
    </row>
    <row r="4029" spans="1:7" x14ac:dyDescent="0.25">
      <c r="A4029" s="166" t="s">
        <v>8177</v>
      </c>
      <c r="B4029" s="167" t="s">
        <v>8178</v>
      </c>
      <c r="C4029" s="168"/>
      <c r="D4029" s="169"/>
      <c r="E4029" s="169"/>
      <c r="F4029" s="169"/>
      <c r="G4029" s="147">
        <v>9</v>
      </c>
    </row>
    <row r="4030" spans="1:7" ht="30" x14ac:dyDescent="0.25">
      <c r="A4030" s="166" t="s">
        <v>8179</v>
      </c>
      <c r="B4030" s="167" t="s">
        <v>8180</v>
      </c>
      <c r="C4030" s="168" t="s">
        <v>210</v>
      </c>
      <c r="D4030" s="169">
        <v>267.75</v>
      </c>
      <c r="E4030" s="169">
        <v>3.12</v>
      </c>
      <c r="F4030" s="169">
        <v>270.87</v>
      </c>
      <c r="G4030" s="147">
        <v>9</v>
      </c>
    </row>
    <row r="4031" spans="1:7" ht="30" x14ac:dyDescent="0.25">
      <c r="A4031" s="166" t="s">
        <v>8181</v>
      </c>
      <c r="B4031" s="167" t="s">
        <v>8182</v>
      </c>
      <c r="C4031" s="168" t="s">
        <v>210</v>
      </c>
      <c r="D4031" s="169">
        <v>218</v>
      </c>
      <c r="E4031" s="169">
        <v>2.62</v>
      </c>
      <c r="F4031" s="169">
        <v>220.62</v>
      </c>
      <c r="G4031" s="147">
        <v>9</v>
      </c>
    </row>
    <row r="4032" spans="1:7" ht="30" x14ac:dyDescent="0.25">
      <c r="A4032" s="166" t="s">
        <v>8183</v>
      </c>
      <c r="B4032" s="167" t="s">
        <v>8184</v>
      </c>
      <c r="C4032" s="168" t="s">
        <v>210</v>
      </c>
      <c r="D4032" s="169">
        <v>218.73</v>
      </c>
      <c r="E4032" s="169">
        <v>2.64</v>
      </c>
      <c r="F4032" s="169">
        <v>221.37</v>
      </c>
      <c r="G4032" s="147">
        <v>9</v>
      </c>
    </row>
    <row r="4033" spans="1:7" x14ac:dyDescent="0.25">
      <c r="A4033" s="166" t="s">
        <v>8185</v>
      </c>
      <c r="B4033" s="167" t="s">
        <v>8186</v>
      </c>
      <c r="C4033" s="168" t="s">
        <v>268</v>
      </c>
      <c r="D4033" s="169">
        <v>335.4</v>
      </c>
      <c r="E4033" s="169">
        <v>13.01</v>
      </c>
      <c r="F4033" s="169">
        <v>348.41</v>
      </c>
      <c r="G4033" s="147">
        <v>9</v>
      </c>
    </row>
    <row r="4034" spans="1:7" x14ac:dyDescent="0.25">
      <c r="A4034" s="166" t="s">
        <v>8187</v>
      </c>
      <c r="B4034" s="167" t="s">
        <v>8188</v>
      </c>
      <c r="C4034" s="168"/>
      <c r="D4034" s="169"/>
      <c r="E4034" s="169"/>
      <c r="F4034" s="169"/>
      <c r="G4034" s="147">
        <v>9</v>
      </c>
    </row>
    <row r="4035" spans="1:7" x14ac:dyDescent="0.25">
      <c r="A4035" s="166" t="s">
        <v>8189</v>
      </c>
      <c r="B4035" s="167" t="s">
        <v>8190</v>
      </c>
      <c r="C4035" s="168" t="s">
        <v>210</v>
      </c>
      <c r="D4035" s="169">
        <v>80.33</v>
      </c>
      <c r="E4035" s="169"/>
      <c r="F4035" s="169">
        <v>80.33</v>
      </c>
      <c r="G4035" s="147">
        <v>9</v>
      </c>
    </row>
    <row r="4036" spans="1:7" x14ac:dyDescent="0.25">
      <c r="A4036" s="166" t="s">
        <v>8191</v>
      </c>
      <c r="B4036" s="167" t="s">
        <v>8192</v>
      </c>
      <c r="C4036" s="168" t="s">
        <v>210</v>
      </c>
      <c r="D4036" s="169">
        <v>26.04</v>
      </c>
      <c r="E4036" s="169"/>
      <c r="F4036" s="169">
        <v>26.04</v>
      </c>
      <c r="G4036" s="147">
        <v>9</v>
      </c>
    </row>
    <row r="4037" spans="1:7" ht="30" x14ac:dyDescent="0.25">
      <c r="A4037" s="166" t="s">
        <v>8193</v>
      </c>
      <c r="B4037" s="167" t="s">
        <v>8194</v>
      </c>
      <c r="C4037" s="168" t="s">
        <v>210</v>
      </c>
      <c r="D4037" s="169">
        <v>181.25</v>
      </c>
      <c r="E4037" s="169"/>
      <c r="F4037" s="169">
        <v>181.25</v>
      </c>
      <c r="G4037" s="147">
        <v>9</v>
      </c>
    </row>
    <row r="4038" spans="1:7" ht="30" x14ac:dyDescent="0.25">
      <c r="A4038" s="166" t="s">
        <v>8195</v>
      </c>
      <c r="B4038" s="167" t="s">
        <v>8196</v>
      </c>
      <c r="C4038" s="168" t="s">
        <v>210</v>
      </c>
      <c r="D4038" s="169">
        <v>226.56</v>
      </c>
      <c r="E4038" s="169"/>
      <c r="F4038" s="169">
        <v>226.56</v>
      </c>
      <c r="G4038" s="147">
        <v>9</v>
      </c>
    </row>
    <row r="4039" spans="1:7" ht="30" x14ac:dyDescent="0.25">
      <c r="A4039" s="166" t="s">
        <v>8197</v>
      </c>
      <c r="B4039" s="167" t="s">
        <v>8198</v>
      </c>
      <c r="C4039" s="168" t="s">
        <v>210</v>
      </c>
      <c r="D4039" s="169">
        <v>79.819999999999993</v>
      </c>
      <c r="E4039" s="169"/>
      <c r="F4039" s="169">
        <v>79.819999999999993</v>
      </c>
      <c r="G4039" s="147">
        <v>9</v>
      </c>
    </row>
    <row r="4040" spans="1:7" ht="30" x14ac:dyDescent="0.25">
      <c r="A4040" s="166" t="s">
        <v>8199</v>
      </c>
      <c r="B4040" s="167" t="s">
        <v>8200</v>
      </c>
      <c r="C4040" s="168" t="s">
        <v>210</v>
      </c>
      <c r="D4040" s="169">
        <v>121.61</v>
      </c>
      <c r="E4040" s="169"/>
      <c r="F4040" s="169">
        <v>121.61</v>
      </c>
      <c r="G4040" s="147">
        <v>9</v>
      </c>
    </row>
    <row r="4041" spans="1:7" ht="30" x14ac:dyDescent="0.25">
      <c r="A4041" s="166" t="s">
        <v>8201</v>
      </c>
      <c r="B4041" s="167" t="s">
        <v>8202</v>
      </c>
      <c r="C4041" s="168" t="s">
        <v>210</v>
      </c>
      <c r="D4041" s="169">
        <v>127.71</v>
      </c>
      <c r="E4041" s="169"/>
      <c r="F4041" s="169">
        <v>127.71</v>
      </c>
      <c r="G4041" s="147">
        <v>9</v>
      </c>
    </row>
    <row r="4042" spans="1:7" x14ac:dyDescent="0.25">
      <c r="A4042" s="166" t="s">
        <v>8203</v>
      </c>
      <c r="B4042" s="167" t="s">
        <v>8204</v>
      </c>
      <c r="C4042" s="168" t="s">
        <v>210</v>
      </c>
      <c r="D4042" s="169">
        <v>235.17</v>
      </c>
      <c r="E4042" s="169"/>
      <c r="F4042" s="169">
        <v>235.17</v>
      </c>
      <c r="G4042" s="147">
        <v>9</v>
      </c>
    </row>
    <row r="4043" spans="1:7" x14ac:dyDescent="0.25">
      <c r="A4043" s="166" t="s">
        <v>8205</v>
      </c>
      <c r="B4043" s="167" t="s">
        <v>8206</v>
      </c>
      <c r="C4043" s="168" t="s">
        <v>210</v>
      </c>
      <c r="D4043" s="169">
        <v>271.91000000000003</v>
      </c>
      <c r="E4043" s="169"/>
      <c r="F4043" s="169">
        <v>271.91000000000003</v>
      </c>
      <c r="G4043" s="147">
        <v>9</v>
      </c>
    </row>
    <row r="4044" spans="1:7" ht="30" x14ac:dyDescent="0.25">
      <c r="A4044" s="166" t="s">
        <v>8207</v>
      </c>
      <c r="B4044" s="167" t="s">
        <v>8208</v>
      </c>
      <c r="C4044" s="168" t="s">
        <v>210</v>
      </c>
      <c r="D4044" s="169">
        <v>42.95</v>
      </c>
      <c r="E4044" s="169"/>
      <c r="F4044" s="169">
        <v>42.95</v>
      </c>
      <c r="G4044" s="147">
        <v>2</v>
      </c>
    </row>
    <row r="4045" spans="1:7" x14ac:dyDescent="0.25">
      <c r="A4045" s="166" t="s">
        <v>8209</v>
      </c>
      <c r="B4045" s="167" t="s">
        <v>8210</v>
      </c>
      <c r="C4045" s="168"/>
      <c r="D4045" s="169"/>
      <c r="E4045" s="169"/>
      <c r="F4045" s="169"/>
      <c r="G4045" s="147">
        <v>5</v>
      </c>
    </row>
    <row r="4046" spans="1:7" ht="30" x14ac:dyDescent="0.25">
      <c r="A4046" s="166" t="s">
        <v>8211</v>
      </c>
      <c r="B4046" s="167" t="s">
        <v>8212</v>
      </c>
      <c r="C4046" s="168" t="s">
        <v>210</v>
      </c>
      <c r="D4046" s="169">
        <v>1611.92</v>
      </c>
      <c r="E4046" s="169">
        <v>23.55</v>
      </c>
      <c r="F4046" s="169">
        <v>1635.47</v>
      </c>
      <c r="G4046" s="147">
        <v>9</v>
      </c>
    </row>
    <row r="4047" spans="1:7" ht="30" x14ac:dyDescent="0.25">
      <c r="A4047" s="166" t="s">
        <v>8213</v>
      </c>
      <c r="B4047" s="167" t="s">
        <v>8214</v>
      </c>
      <c r="C4047" s="168" t="s">
        <v>210</v>
      </c>
      <c r="D4047" s="169">
        <v>1679.28</v>
      </c>
      <c r="E4047" s="169">
        <v>23.54</v>
      </c>
      <c r="F4047" s="169">
        <v>1702.82</v>
      </c>
      <c r="G4047" s="147">
        <v>9</v>
      </c>
    </row>
    <row r="4048" spans="1:7" ht="30" x14ac:dyDescent="0.25">
      <c r="A4048" s="166" t="s">
        <v>8215</v>
      </c>
      <c r="B4048" s="167" t="s">
        <v>8216</v>
      </c>
      <c r="C4048" s="168" t="s">
        <v>210</v>
      </c>
      <c r="D4048" s="169">
        <v>1810.83</v>
      </c>
      <c r="E4048" s="169">
        <v>23.54</v>
      </c>
      <c r="F4048" s="169">
        <v>1834.37</v>
      </c>
      <c r="G4048" s="147">
        <v>9</v>
      </c>
    </row>
    <row r="4049" spans="1:7" ht="30" x14ac:dyDescent="0.25">
      <c r="A4049" s="166" t="s">
        <v>8217</v>
      </c>
      <c r="B4049" s="167" t="s">
        <v>8218</v>
      </c>
      <c r="C4049" s="168" t="s">
        <v>210</v>
      </c>
      <c r="D4049" s="169">
        <v>1868.71</v>
      </c>
      <c r="E4049" s="169">
        <v>23.54</v>
      </c>
      <c r="F4049" s="169">
        <v>1892.25</v>
      </c>
      <c r="G4049" s="147">
        <v>9</v>
      </c>
    </row>
    <row r="4050" spans="1:7" ht="30" x14ac:dyDescent="0.25">
      <c r="A4050" s="166" t="s">
        <v>8219</v>
      </c>
      <c r="B4050" s="167" t="s">
        <v>8220</v>
      </c>
      <c r="C4050" s="168" t="s">
        <v>210</v>
      </c>
      <c r="D4050" s="169">
        <v>2265.1</v>
      </c>
      <c r="E4050" s="169">
        <v>23.54</v>
      </c>
      <c r="F4050" s="169">
        <v>2288.64</v>
      </c>
      <c r="G4050" s="147">
        <v>5</v>
      </c>
    </row>
    <row r="4051" spans="1:7" ht="30" x14ac:dyDescent="0.25">
      <c r="A4051" s="166" t="s">
        <v>8221</v>
      </c>
      <c r="B4051" s="167" t="s">
        <v>8222</v>
      </c>
      <c r="C4051" s="168" t="s">
        <v>210</v>
      </c>
      <c r="D4051" s="169">
        <v>1830.12</v>
      </c>
      <c r="E4051" s="169">
        <v>35.31</v>
      </c>
      <c r="F4051" s="169">
        <v>1865.43</v>
      </c>
      <c r="G4051" s="147">
        <v>9</v>
      </c>
    </row>
    <row r="4052" spans="1:7" ht="30" x14ac:dyDescent="0.25">
      <c r="A4052" s="166" t="s">
        <v>8223</v>
      </c>
      <c r="B4052" s="167" t="s">
        <v>8224</v>
      </c>
      <c r="C4052" s="168" t="s">
        <v>210</v>
      </c>
      <c r="D4052" s="169">
        <v>1751.34</v>
      </c>
      <c r="E4052" s="169">
        <v>35.31</v>
      </c>
      <c r="F4052" s="169">
        <v>1786.65</v>
      </c>
      <c r="G4052" s="147">
        <v>9</v>
      </c>
    </row>
    <row r="4053" spans="1:7" ht="30" x14ac:dyDescent="0.25">
      <c r="A4053" s="166" t="s">
        <v>8225</v>
      </c>
      <c r="B4053" s="167" t="s">
        <v>8226</v>
      </c>
      <c r="C4053" s="168" t="s">
        <v>210</v>
      </c>
      <c r="D4053" s="169">
        <v>2060.6999999999998</v>
      </c>
      <c r="E4053" s="169">
        <v>35.31</v>
      </c>
      <c r="F4053" s="169">
        <v>2096.0100000000002</v>
      </c>
      <c r="G4053" s="147">
        <v>9</v>
      </c>
    </row>
    <row r="4054" spans="1:7" x14ac:dyDescent="0.25">
      <c r="A4054" s="166" t="s">
        <v>8227</v>
      </c>
      <c r="B4054" s="167" t="s">
        <v>8228</v>
      </c>
      <c r="C4054" s="168"/>
      <c r="D4054" s="169"/>
      <c r="E4054" s="169"/>
      <c r="F4054" s="169"/>
      <c r="G4054" s="147">
        <v>9</v>
      </c>
    </row>
    <row r="4055" spans="1:7" x14ac:dyDescent="0.25">
      <c r="A4055" s="166" t="s">
        <v>8229</v>
      </c>
      <c r="B4055" s="167" t="s">
        <v>8230</v>
      </c>
      <c r="C4055" s="168" t="s">
        <v>158</v>
      </c>
      <c r="D4055" s="169">
        <v>1195.8800000000001</v>
      </c>
      <c r="E4055" s="169">
        <v>103.17</v>
      </c>
      <c r="F4055" s="169">
        <v>1299.05</v>
      </c>
      <c r="G4055" s="147">
        <v>9</v>
      </c>
    </row>
    <row r="4056" spans="1:7" x14ac:dyDescent="0.25">
      <c r="A4056" s="166" t="s">
        <v>8231</v>
      </c>
      <c r="B4056" s="167" t="s">
        <v>8232</v>
      </c>
      <c r="C4056" s="168" t="s">
        <v>158</v>
      </c>
      <c r="D4056" s="169">
        <v>3507.09</v>
      </c>
      <c r="E4056" s="169">
        <v>103.17</v>
      </c>
      <c r="F4056" s="169">
        <v>3610.26</v>
      </c>
      <c r="G4056" s="147">
        <v>9</v>
      </c>
    </row>
    <row r="4057" spans="1:7" x14ac:dyDescent="0.25">
      <c r="A4057" s="166" t="s">
        <v>8233</v>
      </c>
      <c r="B4057" s="167" t="s">
        <v>8234</v>
      </c>
      <c r="C4057" s="168" t="s">
        <v>158</v>
      </c>
      <c r="D4057" s="169">
        <v>5958.14</v>
      </c>
      <c r="E4057" s="169">
        <v>176.46</v>
      </c>
      <c r="F4057" s="169">
        <v>6134.6</v>
      </c>
      <c r="G4057" s="147">
        <v>9</v>
      </c>
    </row>
    <row r="4058" spans="1:7" x14ac:dyDescent="0.25">
      <c r="A4058" s="166" t="s">
        <v>8235</v>
      </c>
      <c r="B4058" s="167" t="s">
        <v>8236</v>
      </c>
      <c r="C4058" s="168" t="s">
        <v>158</v>
      </c>
      <c r="D4058" s="169">
        <v>5987.53</v>
      </c>
      <c r="E4058" s="169">
        <v>103.17</v>
      </c>
      <c r="F4058" s="169">
        <v>6090.7</v>
      </c>
      <c r="G4058" s="147">
        <v>9</v>
      </c>
    </row>
    <row r="4059" spans="1:7" x14ac:dyDescent="0.25">
      <c r="A4059" s="166" t="s">
        <v>8237</v>
      </c>
      <c r="B4059" s="167" t="s">
        <v>8238</v>
      </c>
      <c r="C4059" s="168" t="s">
        <v>158</v>
      </c>
      <c r="D4059" s="169">
        <v>2945.07</v>
      </c>
      <c r="E4059" s="169">
        <v>64.22</v>
      </c>
      <c r="F4059" s="169">
        <v>3009.29</v>
      </c>
      <c r="G4059" s="147">
        <v>9</v>
      </c>
    </row>
    <row r="4060" spans="1:7" x14ac:dyDescent="0.25">
      <c r="A4060" s="166" t="s">
        <v>8239</v>
      </c>
      <c r="B4060" s="167" t="s">
        <v>8240</v>
      </c>
      <c r="C4060" s="168" t="s">
        <v>158</v>
      </c>
      <c r="D4060" s="169">
        <v>1976.61</v>
      </c>
      <c r="E4060" s="169">
        <v>103.17</v>
      </c>
      <c r="F4060" s="169">
        <v>2079.7800000000002</v>
      </c>
      <c r="G4060" s="147">
        <v>9</v>
      </c>
    </row>
    <row r="4061" spans="1:7" x14ac:dyDescent="0.25">
      <c r="A4061" s="166" t="s">
        <v>8241</v>
      </c>
      <c r="B4061" s="167" t="s">
        <v>8242</v>
      </c>
      <c r="C4061" s="168" t="s">
        <v>158</v>
      </c>
      <c r="D4061" s="169">
        <v>2853.82</v>
      </c>
      <c r="E4061" s="169">
        <v>103.17</v>
      </c>
      <c r="F4061" s="169">
        <v>2956.99</v>
      </c>
      <c r="G4061" s="147">
        <v>5</v>
      </c>
    </row>
    <row r="4062" spans="1:7" x14ac:dyDescent="0.25">
      <c r="A4062" s="166" t="s">
        <v>8243</v>
      </c>
      <c r="B4062" s="167" t="s">
        <v>8244</v>
      </c>
      <c r="C4062" s="168"/>
      <c r="D4062" s="169"/>
      <c r="E4062" s="169"/>
      <c r="F4062" s="169"/>
      <c r="G4062" s="147">
        <v>9</v>
      </c>
    </row>
    <row r="4063" spans="1:7" x14ac:dyDescent="0.25">
      <c r="A4063" s="166" t="s">
        <v>8245</v>
      </c>
      <c r="B4063" s="167" t="s">
        <v>8246</v>
      </c>
      <c r="C4063" s="168" t="s">
        <v>158</v>
      </c>
      <c r="D4063" s="169">
        <v>454.92</v>
      </c>
      <c r="E4063" s="169">
        <v>21.63</v>
      </c>
      <c r="F4063" s="169">
        <v>476.55</v>
      </c>
      <c r="G4063" s="147">
        <v>9</v>
      </c>
    </row>
    <row r="4064" spans="1:7" x14ac:dyDescent="0.25">
      <c r="A4064" s="166" t="s">
        <v>8247</v>
      </c>
      <c r="B4064" s="167" t="s">
        <v>8248</v>
      </c>
      <c r="C4064" s="168" t="s">
        <v>158</v>
      </c>
      <c r="D4064" s="169">
        <v>3104.13</v>
      </c>
      <c r="E4064" s="169">
        <v>48.06</v>
      </c>
      <c r="F4064" s="169">
        <v>3152.19</v>
      </c>
      <c r="G4064" s="147">
        <v>9</v>
      </c>
    </row>
    <row r="4065" spans="1:7" x14ac:dyDescent="0.25">
      <c r="A4065" s="166" t="s">
        <v>8249</v>
      </c>
      <c r="B4065" s="167" t="s">
        <v>8250</v>
      </c>
      <c r="C4065" s="168" t="s">
        <v>158</v>
      </c>
      <c r="D4065" s="169">
        <v>1554.35</v>
      </c>
      <c r="E4065" s="169">
        <v>32.11</v>
      </c>
      <c r="F4065" s="169">
        <v>1586.46</v>
      </c>
      <c r="G4065" s="147">
        <v>9</v>
      </c>
    </row>
    <row r="4066" spans="1:7" x14ac:dyDescent="0.25">
      <c r="A4066" s="166" t="s">
        <v>8251</v>
      </c>
      <c r="B4066" s="167" t="s">
        <v>8252</v>
      </c>
      <c r="C4066" s="168" t="s">
        <v>158</v>
      </c>
      <c r="D4066" s="169">
        <v>3231.64</v>
      </c>
      <c r="E4066" s="169">
        <v>549.35</v>
      </c>
      <c r="F4066" s="169">
        <v>3780.99</v>
      </c>
      <c r="G4066" s="147">
        <v>9</v>
      </c>
    </row>
    <row r="4067" spans="1:7" x14ac:dyDescent="0.25">
      <c r="A4067" s="166" t="s">
        <v>8253</v>
      </c>
      <c r="B4067" s="167" t="s">
        <v>8254</v>
      </c>
      <c r="C4067" s="168" t="s">
        <v>158</v>
      </c>
      <c r="D4067" s="169">
        <v>8450.92</v>
      </c>
      <c r="E4067" s="169">
        <v>640.65</v>
      </c>
      <c r="F4067" s="169">
        <v>9091.57</v>
      </c>
      <c r="G4067" s="147">
        <v>9</v>
      </c>
    </row>
    <row r="4068" spans="1:7" x14ac:dyDescent="0.25">
      <c r="A4068" s="166" t="s">
        <v>8255</v>
      </c>
      <c r="B4068" s="167" t="s">
        <v>8256</v>
      </c>
      <c r="C4068" s="168"/>
      <c r="D4068" s="169"/>
      <c r="E4068" s="169"/>
      <c r="F4068" s="169"/>
      <c r="G4068" s="147">
        <v>9</v>
      </c>
    </row>
    <row r="4069" spans="1:7" x14ac:dyDescent="0.25">
      <c r="A4069" s="166" t="s">
        <v>8257</v>
      </c>
      <c r="B4069" s="167" t="s">
        <v>8258</v>
      </c>
      <c r="C4069" s="168" t="s">
        <v>158</v>
      </c>
      <c r="D4069" s="169">
        <v>103.69</v>
      </c>
      <c r="E4069" s="169">
        <v>10.41</v>
      </c>
      <c r="F4069" s="169">
        <v>114.1</v>
      </c>
      <c r="G4069" s="147">
        <v>9</v>
      </c>
    </row>
    <row r="4070" spans="1:7" x14ac:dyDescent="0.25">
      <c r="A4070" s="166" t="s">
        <v>8259</v>
      </c>
      <c r="B4070" s="167" t="s">
        <v>8260</v>
      </c>
      <c r="C4070" s="168" t="s">
        <v>158</v>
      </c>
      <c r="D4070" s="169">
        <v>23.1</v>
      </c>
      <c r="E4070" s="169">
        <v>7.81</v>
      </c>
      <c r="F4070" s="169">
        <v>30.91</v>
      </c>
      <c r="G4070" s="147">
        <v>5</v>
      </c>
    </row>
    <row r="4071" spans="1:7" x14ac:dyDescent="0.25">
      <c r="A4071" s="166" t="s">
        <v>8261</v>
      </c>
      <c r="B4071" s="167" t="s">
        <v>8262</v>
      </c>
      <c r="C4071" s="168" t="s">
        <v>158</v>
      </c>
      <c r="D4071" s="169">
        <v>19.16</v>
      </c>
      <c r="E4071" s="169">
        <v>7.81</v>
      </c>
      <c r="F4071" s="169">
        <v>26.97</v>
      </c>
      <c r="G4071" s="147">
        <v>9</v>
      </c>
    </row>
    <row r="4072" spans="1:7" x14ac:dyDescent="0.25">
      <c r="A4072" s="166" t="s">
        <v>8263</v>
      </c>
      <c r="B4072" s="167" t="s">
        <v>8264</v>
      </c>
      <c r="C4072" s="168" t="s">
        <v>158</v>
      </c>
      <c r="D4072" s="169">
        <v>30.19</v>
      </c>
      <c r="E4072" s="169">
        <v>7.81</v>
      </c>
      <c r="F4072" s="169">
        <v>38</v>
      </c>
      <c r="G4072" s="147">
        <v>9</v>
      </c>
    </row>
    <row r="4073" spans="1:7" x14ac:dyDescent="0.25">
      <c r="A4073" s="166" t="s">
        <v>8265</v>
      </c>
      <c r="B4073" s="167" t="s">
        <v>8266</v>
      </c>
      <c r="C4073" s="168" t="s">
        <v>158</v>
      </c>
      <c r="D4073" s="169">
        <v>23.28</v>
      </c>
      <c r="E4073" s="169">
        <v>7.81</v>
      </c>
      <c r="F4073" s="169">
        <v>31.09</v>
      </c>
      <c r="G4073" s="147">
        <v>9</v>
      </c>
    </row>
    <row r="4074" spans="1:7" x14ac:dyDescent="0.25">
      <c r="A4074" s="166" t="s">
        <v>8267</v>
      </c>
      <c r="B4074" s="167" t="s">
        <v>8268</v>
      </c>
      <c r="C4074" s="168" t="s">
        <v>158</v>
      </c>
      <c r="D4074" s="169">
        <v>67.67</v>
      </c>
      <c r="E4074" s="169">
        <v>8.73</v>
      </c>
      <c r="F4074" s="169">
        <v>76.400000000000006</v>
      </c>
      <c r="G4074" s="147">
        <v>9</v>
      </c>
    </row>
    <row r="4075" spans="1:7" x14ac:dyDescent="0.25">
      <c r="A4075" s="166" t="s">
        <v>8269</v>
      </c>
      <c r="B4075" s="167" t="s">
        <v>8270</v>
      </c>
      <c r="C4075" s="168" t="s">
        <v>158</v>
      </c>
      <c r="D4075" s="169">
        <v>65.98</v>
      </c>
      <c r="E4075" s="169">
        <v>8.73</v>
      </c>
      <c r="F4075" s="169">
        <v>74.709999999999994</v>
      </c>
      <c r="G4075" s="147">
        <v>9</v>
      </c>
    </row>
    <row r="4076" spans="1:7" x14ac:dyDescent="0.25">
      <c r="A4076" s="166" t="s">
        <v>8271</v>
      </c>
      <c r="B4076" s="167" t="s">
        <v>8272</v>
      </c>
      <c r="C4076" s="168" t="s">
        <v>158</v>
      </c>
      <c r="D4076" s="169">
        <v>54.25</v>
      </c>
      <c r="E4076" s="169">
        <v>7.81</v>
      </c>
      <c r="F4076" s="169">
        <v>62.06</v>
      </c>
      <c r="G4076" s="147">
        <v>9</v>
      </c>
    </row>
    <row r="4077" spans="1:7" x14ac:dyDescent="0.25">
      <c r="A4077" s="166" t="s">
        <v>8273</v>
      </c>
      <c r="B4077" s="167" t="s">
        <v>8274</v>
      </c>
      <c r="C4077" s="168" t="s">
        <v>158</v>
      </c>
      <c r="D4077" s="169">
        <v>30.05</v>
      </c>
      <c r="E4077" s="169">
        <v>7.81</v>
      </c>
      <c r="F4077" s="169">
        <v>37.86</v>
      </c>
      <c r="G4077" s="147">
        <v>9</v>
      </c>
    </row>
    <row r="4078" spans="1:7" x14ac:dyDescent="0.25">
      <c r="A4078" s="166" t="s">
        <v>8275</v>
      </c>
      <c r="B4078" s="167" t="s">
        <v>8276</v>
      </c>
      <c r="C4078" s="168" t="s">
        <v>158</v>
      </c>
      <c r="D4078" s="169">
        <v>41.4</v>
      </c>
      <c r="E4078" s="169">
        <v>7.81</v>
      </c>
      <c r="F4078" s="169">
        <v>49.21</v>
      </c>
      <c r="G4078" s="147">
        <v>5</v>
      </c>
    </row>
    <row r="4079" spans="1:7" x14ac:dyDescent="0.25">
      <c r="A4079" s="166" t="s">
        <v>8277</v>
      </c>
      <c r="B4079" s="167" t="s">
        <v>8278</v>
      </c>
      <c r="C4079" s="168" t="s">
        <v>158</v>
      </c>
      <c r="D4079" s="169">
        <v>36.47</v>
      </c>
      <c r="E4079" s="169">
        <v>7.81</v>
      </c>
      <c r="F4079" s="169">
        <v>44.28</v>
      </c>
      <c r="G4079" s="147">
        <v>9</v>
      </c>
    </row>
    <row r="4080" spans="1:7" x14ac:dyDescent="0.25">
      <c r="A4080" s="166" t="s">
        <v>8279</v>
      </c>
      <c r="B4080" s="167" t="s">
        <v>8280</v>
      </c>
      <c r="C4080" s="168" t="s">
        <v>158</v>
      </c>
      <c r="D4080" s="169">
        <v>57.37</v>
      </c>
      <c r="E4080" s="169">
        <v>8.73</v>
      </c>
      <c r="F4080" s="169">
        <v>66.099999999999994</v>
      </c>
      <c r="G4080" s="147">
        <v>9</v>
      </c>
    </row>
    <row r="4081" spans="1:7" x14ac:dyDescent="0.25">
      <c r="A4081" s="166" t="s">
        <v>8281</v>
      </c>
      <c r="B4081" s="167" t="s">
        <v>8282</v>
      </c>
      <c r="C4081" s="168" t="s">
        <v>158</v>
      </c>
      <c r="D4081" s="169">
        <v>55.98</v>
      </c>
      <c r="E4081" s="169">
        <v>8.73</v>
      </c>
      <c r="F4081" s="169">
        <v>64.709999999999994</v>
      </c>
      <c r="G4081" s="147">
        <v>9</v>
      </c>
    </row>
    <row r="4082" spans="1:7" x14ac:dyDescent="0.25">
      <c r="A4082" s="166" t="s">
        <v>8283</v>
      </c>
      <c r="B4082" s="167" t="s">
        <v>8284</v>
      </c>
      <c r="C4082" s="168"/>
      <c r="D4082" s="169"/>
      <c r="E4082" s="169"/>
      <c r="F4082" s="169"/>
      <c r="G4082" s="147">
        <v>9</v>
      </c>
    </row>
    <row r="4083" spans="1:7" ht="30" x14ac:dyDescent="0.25">
      <c r="A4083" s="166" t="s">
        <v>8285</v>
      </c>
      <c r="B4083" s="167" t="s">
        <v>8286</v>
      </c>
      <c r="C4083" s="168" t="s">
        <v>210</v>
      </c>
      <c r="D4083" s="169">
        <v>345.24</v>
      </c>
      <c r="E4083" s="169">
        <v>12.52</v>
      </c>
      <c r="F4083" s="169">
        <v>357.76</v>
      </c>
      <c r="G4083" s="147">
        <v>9</v>
      </c>
    </row>
    <row r="4084" spans="1:7" ht="30" x14ac:dyDescent="0.25">
      <c r="A4084" s="166" t="s">
        <v>8287</v>
      </c>
      <c r="B4084" s="167" t="s">
        <v>8288</v>
      </c>
      <c r="C4084" s="168" t="s">
        <v>210</v>
      </c>
      <c r="D4084" s="169">
        <v>251.63</v>
      </c>
      <c r="E4084" s="169">
        <v>11.55</v>
      </c>
      <c r="F4084" s="169">
        <v>263.18</v>
      </c>
      <c r="G4084" s="147">
        <v>5</v>
      </c>
    </row>
    <row r="4085" spans="1:7" ht="30" x14ac:dyDescent="0.25">
      <c r="A4085" s="166" t="s">
        <v>8289</v>
      </c>
      <c r="B4085" s="167" t="s">
        <v>8290</v>
      </c>
      <c r="C4085" s="168" t="s">
        <v>210</v>
      </c>
      <c r="D4085" s="169">
        <v>253.28</v>
      </c>
      <c r="E4085" s="169">
        <v>11.62</v>
      </c>
      <c r="F4085" s="169">
        <v>264.89999999999998</v>
      </c>
      <c r="G4085" s="147">
        <v>9</v>
      </c>
    </row>
    <row r="4086" spans="1:7" ht="30" x14ac:dyDescent="0.25">
      <c r="A4086" s="166" t="s">
        <v>8291</v>
      </c>
      <c r="B4086" s="167" t="s">
        <v>8292</v>
      </c>
      <c r="C4086" s="168" t="s">
        <v>257</v>
      </c>
      <c r="D4086" s="169">
        <v>8.34</v>
      </c>
      <c r="E4086" s="169">
        <v>2</v>
      </c>
      <c r="F4086" s="169">
        <v>10.34</v>
      </c>
      <c r="G4086" s="147">
        <v>9</v>
      </c>
    </row>
    <row r="4087" spans="1:7" x14ac:dyDescent="0.25">
      <c r="A4087" s="166" t="s">
        <v>8293</v>
      </c>
      <c r="B4087" s="167" t="s">
        <v>8294</v>
      </c>
      <c r="C4087" s="168" t="s">
        <v>8295</v>
      </c>
      <c r="D4087" s="169">
        <v>558.30999999999995</v>
      </c>
      <c r="E4087" s="169">
        <v>1236.72</v>
      </c>
      <c r="F4087" s="169">
        <v>1795.03</v>
      </c>
      <c r="G4087" s="147">
        <v>9</v>
      </c>
    </row>
    <row r="4088" spans="1:7" x14ac:dyDescent="0.25">
      <c r="A4088" s="166" t="s">
        <v>8296</v>
      </c>
      <c r="B4088" s="167" t="s">
        <v>8297</v>
      </c>
      <c r="C4088" s="168"/>
      <c r="D4088" s="169"/>
      <c r="E4088" s="169"/>
      <c r="F4088" s="169"/>
      <c r="G4088" s="147">
        <v>9</v>
      </c>
    </row>
    <row r="4089" spans="1:7" x14ac:dyDescent="0.25">
      <c r="A4089" s="166" t="s">
        <v>8298</v>
      </c>
      <c r="B4089" s="167" t="s">
        <v>8299</v>
      </c>
      <c r="C4089" s="168"/>
      <c r="D4089" s="169"/>
      <c r="E4089" s="169"/>
      <c r="F4089" s="169"/>
      <c r="G4089" s="147">
        <v>9</v>
      </c>
    </row>
    <row r="4090" spans="1:7" x14ac:dyDescent="0.25">
      <c r="A4090" s="166" t="s">
        <v>8300</v>
      </c>
      <c r="B4090" s="167" t="s">
        <v>8301</v>
      </c>
      <c r="C4090" s="168" t="s">
        <v>210</v>
      </c>
      <c r="D4090" s="169">
        <v>9072.9599999999991</v>
      </c>
      <c r="E4090" s="169">
        <v>82.36</v>
      </c>
      <c r="F4090" s="169">
        <v>9155.32</v>
      </c>
      <c r="G4090" s="147">
        <v>9</v>
      </c>
    </row>
    <row r="4091" spans="1:7" x14ac:dyDescent="0.25">
      <c r="A4091" s="166" t="s">
        <v>8302</v>
      </c>
      <c r="B4091" s="167" t="s">
        <v>8303</v>
      </c>
      <c r="C4091" s="168" t="s">
        <v>210</v>
      </c>
      <c r="D4091" s="169">
        <v>231.48</v>
      </c>
      <c r="E4091" s="169">
        <v>82.36</v>
      </c>
      <c r="F4091" s="169">
        <v>313.83999999999997</v>
      </c>
      <c r="G4091" s="147">
        <v>9</v>
      </c>
    </row>
    <row r="4092" spans="1:7" x14ac:dyDescent="0.25">
      <c r="A4092" s="166" t="s">
        <v>8304</v>
      </c>
      <c r="B4092" s="167" t="s">
        <v>8305</v>
      </c>
      <c r="C4092" s="168" t="s">
        <v>210</v>
      </c>
      <c r="D4092" s="169">
        <v>1589</v>
      </c>
      <c r="E4092" s="169">
        <v>82.36</v>
      </c>
      <c r="F4092" s="169">
        <v>1671.36</v>
      </c>
      <c r="G4092" s="147">
        <v>9</v>
      </c>
    </row>
    <row r="4093" spans="1:7" ht="30" x14ac:dyDescent="0.25">
      <c r="A4093" s="166" t="s">
        <v>8306</v>
      </c>
      <c r="B4093" s="167" t="s">
        <v>8307</v>
      </c>
      <c r="C4093" s="168" t="s">
        <v>158</v>
      </c>
      <c r="D4093" s="169">
        <v>14.99</v>
      </c>
      <c r="E4093" s="169">
        <v>5.97</v>
      </c>
      <c r="F4093" s="169">
        <v>20.96</v>
      </c>
      <c r="G4093" s="147">
        <v>9</v>
      </c>
    </row>
    <row r="4094" spans="1:7" ht="30" x14ac:dyDescent="0.25">
      <c r="A4094" s="166" t="s">
        <v>8308</v>
      </c>
      <c r="B4094" s="167" t="s">
        <v>8309</v>
      </c>
      <c r="C4094" s="168" t="s">
        <v>158</v>
      </c>
      <c r="D4094" s="169">
        <v>9.5</v>
      </c>
      <c r="E4094" s="169">
        <v>5.97</v>
      </c>
      <c r="F4094" s="169">
        <v>15.47</v>
      </c>
      <c r="G4094" s="147">
        <v>9</v>
      </c>
    </row>
    <row r="4095" spans="1:7" ht="30" x14ac:dyDescent="0.25">
      <c r="A4095" s="166" t="s">
        <v>8310</v>
      </c>
      <c r="B4095" s="167" t="s">
        <v>8311</v>
      </c>
      <c r="C4095" s="168" t="s">
        <v>158</v>
      </c>
      <c r="D4095" s="169">
        <v>19.04</v>
      </c>
      <c r="E4095" s="169">
        <v>5.97</v>
      </c>
      <c r="F4095" s="169">
        <v>25.01</v>
      </c>
      <c r="G4095" s="147">
        <v>9</v>
      </c>
    </row>
    <row r="4096" spans="1:7" ht="30" x14ac:dyDescent="0.25">
      <c r="A4096" s="166" t="s">
        <v>8312</v>
      </c>
      <c r="B4096" s="167" t="s">
        <v>8313</v>
      </c>
      <c r="C4096" s="168" t="s">
        <v>158</v>
      </c>
      <c r="D4096" s="169">
        <v>11.51</v>
      </c>
      <c r="E4096" s="169">
        <v>5.97</v>
      </c>
      <c r="F4096" s="169">
        <v>17.48</v>
      </c>
      <c r="G4096" s="147">
        <v>9</v>
      </c>
    </row>
    <row r="4097" spans="1:7" x14ac:dyDescent="0.25">
      <c r="A4097" s="166" t="s">
        <v>8314</v>
      </c>
      <c r="B4097" s="167" t="s">
        <v>8315</v>
      </c>
      <c r="C4097" s="168" t="s">
        <v>158</v>
      </c>
      <c r="D4097" s="169">
        <v>24.44</v>
      </c>
      <c r="E4097" s="169">
        <v>5.97</v>
      </c>
      <c r="F4097" s="169">
        <v>30.41</v>
      </c>
      <c r="G4097" s="147">
        <v>9</v>
      </c>
    </row>
    <row r="4098" spans="1:7" x14ac:dyDescent="0.25">
      <c r="A4098" s="166" t="s">
        <v>8316</v>
      </c>
      <c r="B4098" s="167" t="s">
        <v>8317</v>
      </c>
      <c r="C4098" s="168" t="s">
        <v>158</v>
      </c>
      <c r="D4098" s="169">
        <v>8.6199999999999992</v>
      </c>
      <c r="E4098" s="169">
        <v>5.97</v>
      </c>
      <c r="F4098" s="169">
        <v>14.59</v>
      </c>
      <c r="G4098" s="147">
        <v>9</v>
      </c>
    </row>
    <row r="4099" spans="1:7" x14ac:dyDescent="0.25">
      <c r="A4099" s="166" t="s">
        <v>8318</v>
      </c>
      <c r="B4099" s="167" t="s">
        <v>8319</v>
      </c>
      <c r="C4099" s="168" t="s">
        <v>158</v>
      </c>
      <c r="D4099" s="169">
        <v>209.8</v>
      </c>
      <c r="E4099" s="169">
        <v>3.39</v>
      </c>
      <c r="F4099" s="169">
        <v>213.19</v>
      </c>
      <c r="G4099" s="147">
        <v>5</v>
      </c>
    </row>
    <row r="4100" spans="1:7" x14ac:dyDescent="0.25">
      <c r="A4100" s="166" t="s">
        <v>8320</v>
      </c>
      <c r="B4100" s="167" t="s">
        <v>8321</v>
      </c>
      <c r="C4100" s="168"/>
      <c r="D4100" s="169"/>
      <c r="E4100" s="169"/>
      <c r="F4100" s="169"/>
      <c r="G4100" s="147">
        <v>9</v>
      </c>
    </row>
    <row r="4101" spans="1:7" x14ac:dyDescent="0.25">
      <c r="A4101" s="166" t="s">
        <v>8322</v>
      </c>
      <c r="B4101" s="167" t="s">
        <v>8323</v>
      </c>
      <c r="C4101" s="168" t="s">
        <v>158</v>
      </c>
      <c r="D4101" s="169">
        <v>11.69</v>
      </c>
      <c r="E4101" s="169">
        <v>52.07</v>
      </c>
      <c r="F4101" s="169">
        <v>63.76</v>
      </c>
      <c r="G4101" s="147">
        <v>9</v>
      </c>
    </row>
    <row r="4102" spans="1:7" x14ac:dyDescent="0.25">
      <c r="A4102" s="166" t="s">
        <v>8324</v>
      </c>
      <c r="B4102" s="167" t="s">
        <v>8325</v>
      </c>
      <c r="C4102" s="168"/>
      <c r="D4102" s="169"/>
      <c r="E4102" s="169"/>
      <c r="F4102" s="169"/>
      <c r="G4102" s="147">
        <v>9</v>
      </c>
    </row>
    <row r="4103" spans="1:7" ht="30" x14ac:dyDescent="0.25">
      <c r="A4103" s="166" t="s">
        <v>8326</v>
      </c>
      <c r="B4103" s="167" t="s">
        <v>8327</v>
      </c>
      <c r="C4103" s="168" t="s">
        <v>158</v>
      </c>
      <c r="D4103" s="169">
        <v>86.47</v>
      </c>
      <c r="E4103" s="169">
        <v>7</v>
      </c>
      <c r="F4103" s="169">
        <v>93.47</v>
      </c>
      <c r="G4103" s="147">
        <v>9</v>
      </c>
    </row>
    <row r="4104" spans="1:7" ht="30" x14ac:dyDescent="0.25">
      <c r="A4104" s="166" t="s">
        <v>8328</v>
      </c>
      <c r="B4104" s="167" t="s">
        <v>8329</v>
      </c>
      <c r="C4104" s="168" t="s">
        <v>158</v>
      </c>
      <c r="D4104" s="169">
        <v>32.770000000000003</v>
      </c>
      <c r="E4104" s="169">
        <v>1.44</v>
      </c>
      <c r="F4104" s="169">
        <v>34.21</v>
      </c>
      <c r="G4104" s="147">
        <v>9</v>
      </c>
    </row>
    <row r="4105" spans="1:7" x14ac:dyDescent="0.25">
      <c r="A4105" s="166" t="s">
        <v>8330</v>
      </c>
      <c r="B4105" s="167" t="s">
        <v>8331</v>
      </c>
      <c r="C4105" s="168" t="s">
        <v>210</v>
      </c>
      <c r="D4105" s="169">
        <v>68.680000000000007</v>
      </c>
      <c r="E4105" s="169"/>
      <c r="F4105" s="169">
        <v>68.680000000000007</v>
      </c>
      <c r="G4105" s="147">
        <v>2</v>
      </c>
    </row>
    <row r="4106" spans="1:7" x14ac:dyDescent="0.25">
      <c r="A4106" s="166" t="s">
        <v>8332</v>
      </c>
      <c r="B4106" s="167" t="s">
        <v>8333</v>
      </c>
      <c r="C4106" s="168" t="s">
        <v>726</v>
      </c>
      <c r="D4106" s="169">
        <v>30.83</v>
      </c>
      <c r="E4106" s="169"/>
      <c r="F4106" s="169">
        <v>30.83</v>
      </c>
      <c r="G4106" s="147">
        <v>5</v>
      </c>
    </row>
    <row r="4107" spans="1:7" x14ac:dyDescent="0.25">
      <c r="A4107" s="166" t="s">
        <v>8334</v>
      </c>
      <c r="B4107" s="167" t="s">
        <v>8335</v>
      </c>
      <c r="C4107" s="168"/>
      <c r="D4107" s="169"/>
      <c r="E4107" s="169"/>
      <c r="F4107" s="169"/>
      <c r="G4107" s="147">
        <v>9</v>
      </c>
    </row>
    <row r="4108" spans="1:7" x14ac:dyDescent="0.25">
      <c r="A4108" s="166" t="s">
        <v>8336</v>
      </c>
      <c r="B4108" s="167" t="s">
        <v>8337</v>
      </c>
      <c r="C4108" s="168"/>
      <c r="D4108" s="169"/>
      <c r="E4108" s="169"/>
      <c r="F4108" s="169"/>
      <c r="G4108" s="147">
        <v>9</v>
      </c>
    </row>
    <row r="4109" spans="1:7" x14ac:dyDescent="0.25">
      <c r="A4109" s="166" t="s">
        <v>8338</v>
      </c>
      <c r="B4109" s="167" t="s">
        <v>8339</v>
      </c>
      <c r="C4109" s="168" t="s">
        <v>158</v>
      </c>
      <c r="D4109" s="169">
        <v>802.7</v>
      </c>
      <c r="E4109" s="169"/>
      <c r="F4109" s="169">
        <v>802.7</v>
      </c>
      <c r="G4109" s="147">
        <v>9</v>
      </c>
    </row>
    <row r="4110" spans="1:7" x14ac:dyDescent="0.25">
      <c r="G4110" s="147">
        <v>9</v>
      </c>
    </row>
    <row r="4111" spans="1:7" x14ac:dyDescent="0.25">
      <c r="G4111" s="147">
        <v>9</v>
      </c>
    </row>
    <row r="4112" spans="1:7" x14ac:dyDescent="0.25">
      <c r="G4112" s="147">
        <v>9</v>
      </c>
    </row>
    <row r="4113" spans="7:7" x14ac:dyDescent="0.25">
      <c r="G4113" s="147">
        <v>9</v>
      </c>
    </row>
    <row r="4114" spans="7:7" x14ac:dyDescent="0.25">
      <c r="G4114" s="147">
        <v>9</v>
      </c>
    </row>
    <row r="4115" spans="7:7" x14ac:dyDescent="0.25">
      <c r="G4115" s="147">
        <v>9</v>
      </c>
    </row>
    <row r="4116" spans="7:7" x14ac:dyDescent="0.25">
      <c r="G4116" s="147">
        <v>9</v>
      </c>
    </row>
    <row r="4117" spans="7:7" x14ac:dyDescent="0.25">
      <c r="G4117" s="147">
        <v>5</v>
      </c>
    </row>
    <row r="4118" spans="7:7" x14ac:dyDescent="0.25">
      <c r="G4118" s="147">
        <v>9</v>
      </c>
    </row>
    <row r="4119" spans="7:7" x14ac:dyDescent="0.25">
      <c r="G4119" s="147">
        <v>5</v>
      </c>
    </row>
    <row r="4120" spans="7:7" x14ac:dyDescent="0.25">
      <c r="G4120" s="147">
        <v>9</v>
      </c>
    </row>
    <row r="4121" spans="7:7" x14ac:dyDescent="0.25">
      <c r="G4121" s="147">
        <v>9</v>
      </c>
    </row>
    <row r="4122" spans="7:7" x14ac:dyDescent="0.25">
      <c r="G4122" s="147">
        <v>9</v>
      </c>
    </row>
    <row r="4123" spans="7:7" x14ac:dyDescent="0.25">
      <c r="G4123" s="147">
        <v>9</v>
      </c>
    </row>
    <row r="4124" spans="7:7" x14ac:dyDescent="0.25">
      <c r="G4124" s="147">
        <v>2</v>
      </c>
    </row>
    <row r="4126" spans="7:7" x14ac:dyDescent="0.25">
      <c r="G4126" s="147">
        <v>15</v>
      </c>
    </row>
    <row r="4131" spans="7:7" x14ac:dyDescent="0.25">
      <c r="G4131" s="147">
        <f>LEN(A4131)</f>
        <v>0</v>
      </c>
    </row>
  </sheetData>
  <mergeCells count="4">
    <mergeCell ref="B1:F1"/>
    <mergeCell ref="A2:F2"/>
    <mergeCell ref="A3:F3"/>
    <mergeCell ref="A4:F4"/>
  </mergeCells>
  <conditionalFormatting sqref="A1:A1048576">
    <cfRule type="duplicateValues" dxfId="6" priority="2"/>
  </conditionalFormatting>
  <conditionalFormatting sqref="A9:A4109">
    <cfRule type="expression" dxfId="5" priority="8">
      <formula>G9&lt;6</formula>
    </cfRule>
  </conditionalFormatting>
  <conditionalFormatting sqref="B9:B4109">
    <cfRule type="expression" dxfId="4" priority="7">
      <formula>G9&lt;6</formula>
    </cfRule>
  </conditionalFormatting>
  <conditionalFormatting sqref="C9:C4109">
    <cfRule type="expression" dxfId="3" priority="6">
      <formula>G9&lt;6</formula>
    </cfRule>
  </conditionalFormatting>
  <conditionalFormatting sqref="D9:D4109">
    <cfRule type="expression" dxfId="2" priority="5">
      <formula>G9&lt;6</formula>
    </cfRule>
  </conditionalFormatting>
  <conditionalFormatting sqref="E9:E4109">
    <cfRule type="expression" dxfId="1" priority="4">
      <formula>G9&lt;6</formula>
    </cfRule>
  </conditionalFormatting>
  <conditionalFormatting sqref="F9:F4109">
    <cfRule type="expression" dxfId="0" priority="3">
      <formula>G9&lt;6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PLANILHA</vt:lpstr>
      <vt:lpstr>MEMORIA DE CÁLCULO</vt:lpstr>
      <vt:lpstr>BDI</vt:lpstr>
      <vt:lpstr>CRONOGRAMA</vt:lpstr>
      <vt:lpstr>FONTE CDHU </vt:lpstr>
      <vt:lpstr>BDI!Area_de_impressao</vt:lpstr>
      <vt:lpstr>CRONOGRAMA!Area_de_impressao</vt:lpstr>
      <vt:lpstr>'MEMORIA DE CÁLCULO'!Area_de_impressao</vt:lpstr>
      <vt:lpstr>PLANILHA!Area_de_impressao</vt:lpstr>
      <vt:lpstr>CRONOGRAMA!Titulos_de_impressao</vt:lpstr>
      <vt:lpstr>'MEMORIA DE CÁLCULO'!Titulos_de_impressao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Prefeitura</dc:creator>
  <cp:lastModifiedBy>DELL</cp:lastModifiedBy>
  <cp:revision>8</cp:revision>
  <cp:lastPrinted>2025-09-03T17:12:16Z</cp:lastPrinted>
  <dcterms:created xsi:type="dcterms:W3CDTF">2017-03-22T14:59:46Z</dcterms:created>
  <dcterms:modified xsi:type="dcterms:W3CDTF">2025-09-03T17:14:02Z</dcterms:modified>
  <dc:language>pt-BR</dc:language>
</cp:coreProperties>
</file>